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80" yWindow="30" windowWidth="11355" windowHeight="8700"/>
  </bookViews>
  <sheets>
    <sheet name=" Investeeringud 2017-2021" sheetId="1" r:id="rId1"/>
    <sheet name="Sheet3" sheetId="3" r:id="rId2"/>
  </sheets>
  <definedNames>
    <definedName name="_xlnm._FilterDatabase" localSheetId="0" hidden="1">' Investeeringud 2017-2021'!$A$11:$I$206</definedName>
  </definedNames>
  <calcPr calcId="144525"/>
</workbook>
</file>

<file path=xl/calcChain.xml><?xml version="1.0" encoding="utf-8"?>
<calcChain xmlns="http://schemas.openxmlformats.org/spreadsheetml/2006/main">
  <c r="F384" i="1" l="1"/>
  <c r="E384" i="1"/>
  <c r="D384" i="1"/>
  <c r="C384" i="1"/>
  <c r="F375" i="1"/>
  <c r="E375" i="1"/>
  <c r="D375" i="1"/>
  <c r="C375" i="1"/>
  <c r="F382" i="1"/>
  <c r="E382" i="1"/>
  <c r="E381" i="1" s="1"/>
  <c r="D382" i="1"/>
  <c r="C382" i="1"/>
  <c r="C381" i="1" s="1"/>
  <c r="B382" i="1"/>
  <c r="F381" i="1"/>
  <c r="D381" i="1"/>
  <c r="B381" i="1"/>
  <c r="F379" i="1"/>
  <c r="E379" i="1"/>
  <c r="D379" i="1"/>
  <c r="C379" i="1"/>
  <c r="B379" i="1"/>
  <c r="F373" i="1"/>
  <c r="E373" i="1"/>
  <c r="D373" i="1"/>
  <c r="C373" i="1"/>
  <c r="B373" i="1"/>
  <c r="F372" i="1"/>
  <c r="E372" i="1"/>
  <c r="D372" i="1"/>
  <c r="C372" i="1"/>
  <c r="C371" i="1" s="1"/>
  <c r="B372" i="1"/>
  <c r="D371" i="1"/>
  <c r="F368" i="1"/>
  <c r="E368" i="1"/>
  <c r="D368" i="1"/>
  <c r="C368" i="1"/>
  <c r="B368" i="1"/>
  <c r="F366" i="1"/>
  <c r="E366" i="1"/>
  <c r="E364" i="1" s="1"/>
  <c r="D366" i="1"/>
  <c r="C366" i="1"/>
  <c r="B366" i="1"/>
  <c r="F365" i="1"/>
  <c r="E365" i="1"/>
  <c r="D365" i="1"/>
  <c r="C365" i="1"/>
  <c r="C364" i="1" s="1"/>
  <c r="B365" i="1"/>
  <c r="B364" i="1" s="1"/>
  <c r="D364" i="1"/>
  <c r="F361" i="1"/>
  <c r="E361" i="1"/>
  <c r="D361" i="1"/>
  <c r="C361" i="1"/>
  <c r="B361" i="1"/>
  <c r="F358" i="1"/>
  <c r="E358" i="1"/>
  <c r="D358" i="1"/>
  <c r="C358" i="1"/>
  <c r="B358" i="1"/>
  <c r="F355" i="1"/>
  <c r="E355" i="1"/>
  <c r="D355" i="1"/>
  <c r="C355" i="1"/>
  <c r="B355" i="1"/>
  <c r="F352" i="1"/>
  <c r="E352" i="1"/>
  <c r="D352" i="1"/>
  <c r="C352" i="1"/>
  <c r="B352" i="1"/>
  <c r="F349" i="1"/>
  <c r="E349" i="1"/>
  <c r="D349" i="1"/>
  <c r="C349" i="1"/>
  <c r="B349" i="1"/>
  <c r="F347" i="1"/>
  <c r="F345" i="1" s="1"/>
  <c r="E347" i="1"/>
  <c r="D347" i="1"/>
  <c r="C347" i="1"/>
  <c r="B347" i="1"/>
  <c r="F346" i="1"/>
  <c r="E346" i="1"/>
  <c r="D346" i="1"/>
  <c r="C346" i="1"/>
  <c r="C345" i="1" s="1"/>
  <c r="B346" i="1"/>
  <c r="E345" i="1"/>
  <c r="D345" i="1"/>
  <c r="F342" i="1"/>
  <c r="E342" i="1"/>
  <c r="D342" i="1"/>
  <c r="C342" i="1"/>
  <c r="B342" i="1"/>
  <c r="F339" i="1"/>
  <c r="E339" i="1"/>
  <c r="D339" i="1"/>
  <c r="C339" i="1"/>
  <c r="B339" i="1"/>
  <c r="F337" i="1"/>
  <c r="E337" i="1"/>
  <c r="D337" i="1"/>
  <c r="C337" i="1"/>
  <c r="B337" i="1"/>
  <c r="B336" i="1"/>
  <c r="B334" i="1" s="1"/>
  <c r="F331" i="1"/>
  <c r="E331" i="1"/>
  <c r="D331" i="1"/>
  <c r="C331" i="1"/>
  <c r="B331" i="1"/>
  <c r="F328" i="1"/>
  <c r="F335" i="1" s="1"/>
  <c r="F334" i="1" s="1"/>
  <c r="E328" i="1"/>
  <c r="E335" i="1" s="1"/>
  <c r="E334" i="1" s="1"/>
  <c r="D328" i="1"/>
  <c r="C328" i="1"/>
  <c r="C335" i="1" s="1"/>
  <c r="C334" i="1" s="1"/>
  <c r="B328" i="1"/>
  <c r="F326" i="1"/>
  <c r="E326" i="1"/>
  <c r="E377" i="1" s="1"/>
  <c r="E386" i="1" s="1"/>
  <c r="D326" i="1"/>
  <c r="C326" i="1"/>
  <c r="C377" i="1" s="1"/>
  <c r="C386" i="1" s="1"/>
  <c r="B326" i="1"/>
  <c r="F325" i="1"/>
  <c r="F376" i="1" s="1"/>
  <c r="F385" i="1" s="1"/>
  <c r="E325" i="1"/>
  <c r="D325" i="1"/>
  <c r="D376" i="1" s="1"/>
  <c r="D385" i="1" s="1"/>
  <c r="C325" i="1"/>
  <c r="B325" i="1"/>
  <c r="B376" i="1" s="1"/>
  <c r="B385" i="1" s="1"/>
  <c r="F324" i="1"/>
  <c r="E324" i="1"/>
  <c r="D324" i="1"/>
  <c r="C324" i="1"/>
  <c r="B324" i="1"/>
  <c r="F319" i="1"/>
  <c r="E319" i="1"/>
  <c r="D319" i="1"/>
  <c r="C319" i="1"/>
  <c r="B319" i="1"/>
  <c r="F316" i="1"/>
  <c r="E316" i="1"/>
  <c r="D316" i="1"/>
  <c r="C316" i="1"/>
  <c r="B316" i="1"/>
  <c r="B377" i="1" l="1"/>
  <c r="B386" i="1" s="1"/>
  <c r="C323" i="1"/>
  <c r="F364" i="1"/>
  <c r="B371" i="1"/>
  <c r="F371" i="1"/>
  <c r="B323" i="1"/>
  <c r="F323" i="1"/>
  <c r="E376" i="1"/>
  <c r="E385" i="1" s="1"/>
  <c r="D377" i="1"/>
  <c r="D386" i="1" s="1"/>
  <c r="D335" i="1"/>
  <c r="D334" i="1" s="1"/>
  <c r="E371" i="1"/>
  <c r="D383" i="1"/>
  <c r="C376" i="1"/>
  <c r="C385" i="1" s="1"/>
  <c r="D323" i="1"/>
  <c r="F377" i="1"/>
  <c r="F386" i="1" s="1"/>
  <c r="E323" i="1"/>
  <c r="B345" i="1"/>
  <c r="B375" i="1"/>
  <c r="D374" i="1"/>
  <c r="C383" i="1" l="1"/>
  <c r="E374" i="1"/>
  <c r="E383" i="1"/>
  <c r="B384" i="1"/>
  <c r="B383" i="1" s="1"/>
  <c r="B374" i="1"/>
  <c r="F383" i="1"/>
  <c r="F374" i="1"/>
  <c r="C374" i="1"/>
  <c r="F556" i="1" l="1"/>
  <c r="E556" i="1"/>
  <c r="D556" i="1"/>
  <c r="D555" i="1" s="1"/>
  <c r="C556" i="1"/>
  <c r="C555" i="1" s="1"/>
  <c r="B556" i="1"/>
  <c r="F555" i="1"/>
  <c r="E555" i="1"/>
  <c r="B555" i="1"/>
  <c r="F553" i="1"/>
  <c r="E553" i="1"/>
  <c r="D553" i="1"/>
  <c r="C553" i="1"/>
  <c r="B553" i="1"/>
  <c r="C551" i="1"/>
  <c r="C560" i="1" s="1"/>
  <c r="F547" i="1"/>
  <c r="E547" i="1"/>
  <c r="E545" i="1" s="1"/>
  <c r="D547" i="1"/>
  <c r="C547" i="1"/>
  <c r="B547" i="1"/>
  <c r="F546" i="1"/>
  <c r="E546" i="1"/>
  <c r="D546" i="1"/>
  <c r="D545" i="1" s="1"/>
  <c r="C546" i="1"/>
  <c r="C545" i="1" s="1"/>
  <c r="B546" i="1"/>
  <c r="F542" i="1"/>
  <c r="E542" i="1"/>
  <c r="D542" i="1"/>
  <c r="C542" i="1"/>
  <c r="B542" i="1"/>
  <c r="F540" i="1"/>
  <c r="E540" i="1"/>
  <c r="D540" i="1"/>
  <c r="C540" i="1"/>
  <c r="B540" i="1"/>
  <c r="F539" i="1"/>
  <c r="E539" i="1"/>
  <c r="D539" i="1"/>
  <c r="C539" i="1"/>
  <c r="C538" i="1" s="1"/>
  <c r="B539" i="1"/>
  <c r="F535" i="1"/>
  <c r="E535" i="1"/>
  <c r="D535" i="1"/>
  <c r="C535" i="1"/>
  <c r="B535" i="1"/>
  <c r="F532" i="1"/>
  <c r="E532" i="1"/>
  <c r="D532" i="1"/>
  <c r="C532" i="1"/>
  <c r="B532" i="1"/>
  <c r="F529" i="1"/>
  <c r="E529" i="1"/>
  <c r="D529" i="1"/>
  <c r="C529" i="1"/>
  <c r="B529" i="1"/>
  <c r="F526" i="1"/>
  <c r="E526" i="1"/>
  <c r="D526" i="1"/>
  <c r="C526" i="1"/>
  <c r="B526" i="1"/>
  <c r="F524" i="1"/>
  <c r="F551" i="1" s="1"/>
  <c r="F560" i="1" s="1"/>
  <c r="E524" i="1"/>
  <c r="E551" i="1" s="1"/>
  <c r="E560" i="1" s="1"/>
  <c r="D524" i="1"/>
  <c r="D551" i="1" s="1"/>
  <c r="D560" i="1" s="1"/>
  <c r="C524" i="1"/>
  <c r="B524" i="1"/>
  <c r="B551" i="1" s="1"/>
  <c r="B560" i="1" s="1"/>
  <c r="F523" i="1"/>
  <c r="E523" i="1"/>
  <c r="D523" i="1"/>
  <c r="C523" i="1"/>
  <c r="B523" i="1"/>
  <c r="F519" i="1"/>
  <c r="E519" i="1"/>
  <c r="D519" i="1"/>
  <c r="C519" i="1"/>
  <c r="B519" i="1"/>
  <c r="F516" i="1"/>
  <c r="E516" i="1"/>
  <c r="D516" i="1"/>
  <c r="C516" i="1"/>
  <c r="B516" i="1"/>
  <c r="F514" i="1"/>
  <c r="E514" i="1"/>
  <c r="D514" i="1"/>
  <c r="C514" i="1"/>
  <c r="B514" i="1"/>
  <c r="F513" i="1"/>
  <c r="E513" i="1"/>
  <c r="D513" i="1"/>
  <c r="C513" i="1"/>
  <c r="B513" i="1"/>
  <c r="F509" i="1"/>
  <c r="E509" i="1"/>
  <c r="D509" i="1"/>
  <c r="C509" i="1"/>
  <c r="B509" i="1"/>
  <c r="C507" i="1"/>
  <c r="F506" i="1"/>
  <c r="E506" i="1"/>
  <c r="D506" i="1"/>
  <c r="C506" i="1"/>
  <c r="B506" i="1"/>
  <c r="F505" i="1"/>
  <c r="E505" i="1"/>
  <c r="D505" i="1"/>
  <c r="C505" i="1"/>
  <c r="B505" i="1"/>
  <c r="F500" i="1"/>
  <c r="E500" i="1"/>
  <c r="D500" i="1"/>
  <c r="C500" i="1"/>
  <c r="B500" i="1"/>
  <c r="F497" i="1"/>
  <c r="E497" i="1"/>
  <c r="D497" i="1"/>
  <c r="C497" i="1"/>
  <c r="B497" i="1"/>
  <c r="F494" i="1"/>
  <c r="E494" i="1"/>
  <c r="D494" i="1"/>
  <c r="C494" i="1"/>
  <c r="B494" i="1"/>
  <c r="F491" i="1"/>
  <c r="E491" i="1"/>
  <c r="D491" i="1"/>
  <c r="C491" i="1"/>
  <c r="B491" i="1"/>
  <c r="F489" i="1"/>
  <c r="E489" i="1"/>
  <c r="D489" i="1"/>
  <c r="C489" i="1"/>
  <c r="B489" i="1"/>
  <c r="F488" i="1"/>
  <c r="E488" i="1"/>
  <c r="D488" i="1"/>
  <c r="C488" i="1"/>
  <c r="B488" i="1"/>
  <c r="F484" i="1"/>
  <c r="E484" i="1"/>
  <c r="D484" i="1"/>
  <c r="C484" i="1"/>
  <c r="B484" i="1"/>
  <c r="F481" i="1"/>
  <c r="E481" i="1"/>
  <c r="D481" i="1"/>
  <c r="C481" i="1"/>
  <c r="B481" i="1"/>
  <c r="E487" i="1" l="1"/>
  <c r="B512" i="1"/>
  <c r="F512" i="1"/>
  <c r="B522" i="1"/>
  <c r="F522" i="1"/>
  <c r="D538" i="1"/>
  <c r="B545" i="1"/>
  <c r="F545" i="1"/>
  <c r="C550" i="1"/>
  <c r="C559" i="1" s="1"/>
  <c r="D549" i="1"/>
  <c r="D558" i="1" s="1"/>
  <c r="C512" i="1"/>
  <c r="C522" i="1"/>
  <c r="E512" i="1"/>
  <c r="D504" i="1"/>
  <c r="D512" i="1"/>
  <c r="D522" i="1"/>
  <c r="B504" i="1"/>
  <c r="F504" i="1"/>
  <c r="C549" i="1"/>
  <c r="C558" i="1" s="1"/>
  <c r="B550" i="1"/>
  <c r="B559" i="1" s="1"/>
  <c r="F550" i="1"/>
  <c r="F559" i="1" s="1"/>
  <c r="E504" i="1"/>
  <c r="B538" i="1"/>
  <c r="E538" i="1"/>
  <c r="C504" i="1"/>
  <c r="F538" i="1"/>
  <c r="D550" i="1"/>
  <c r="D559" i="1" s="1"/>
  <c r="B549" i="1"/>
  <c r="B548" i="1" s="1"/>
  <c r="F549" i="1"/>
  <c r="F548" i="1" s="1"/>
  <c r="E550" i="1"/>
  <c r="E559" i="1" s="1"/>
  <c r="B487" i="1"/>
  <c r="F487" i="1"/>
  <c r="E522" i="1"/>
  <c r="C487" i="1"/>
  <c r="E549" i="1"/>
  <c r="D487" i="1"/>
  <c r="F558" i="1" l="1"/>
  <c r="C557" i="1"/>
  <c r="D557" i="1"/>
  <c r="C548" i="1"/>
  <c r="D548" i="1"/>
  <c r="F557" i="1"/>
  <c r="B558" i="1"/>
  <c r="B557" i="1" s="1"/>
  <c r="E558" i="1"/>
  <c r="E557" i="1" s="1"/>
  <c r="E548" i="1"/>
  <c r="F583" i="1" l="1"/>
  <c r="E583" i="1"/>
  <c r="D583" i="1"/>
  <c r="C583" i="1"/>
  <c r="B583" i="1"/>
  <c r="F599" i="1" l="1"/>
  <c r="E599" i="1"/>
  <c r="D599" i="1"/>
  <c r="C599" i="1"/>
  <c r="B599" i="1"/>
  <c r="F600" i="1"/>
  <c r="E600" i="1"/>
  <c r="D600" i="1"/>
  <c r="C600" i="1"/>
  <c r="B600" i="1"/>
  <c r="F590" i="1"/>
  <c r="E590" i="1"/>
  <c r="D590" i="1"/>
  <c r="C590" i="1"/>
  <c r="B590" i="1"/>
  <c r="F589" i="1"/>
  <c r="E589" i="1"/>
  <c r="D589" i="1"/>
  <c r="C589" i="1"/>
  <c r="B589" i="1"/>
  <c r="F582" i="1"/>
  <c r="E582" i="1"/>
  <c r="E608" i="1" s="1"/>
  <c r="E617" i="1" s="1"/>
  <c r="D582" i="1"/>
  <c r="C582" i="1"/>
  <c r="C608" i="1" s="1"/>
  <c r="C617" i="1" s="1"/>
  <c r="B582" i="1"/>
  <c r="F581" i="1"/>
  <c r="F607" i="1" s="1"/>
  <c r="F616" i="1" s="1"/>
  <c r="E581" i="1"/>
  <c r="D581" i="1"/>
  <c r="D607" i="1" s="1"/>
  <c r="D616" i="1" s="1"/>
  <c r="C581" i="1"/>
  <c r="B581" i="1"/>
  <c r="B607" i="1" s="1"/>
  <c r="B616" i="1" s="1"/>
  <c r="F572" i="1"/>
  <c r="E572" i="1"/>
  <c r="D572" i="1"/>
  <c r="C572" i="1"/>
  <c r="B572" i="1"/>
  <c r="F595" i="1"/>
  <c r="E595" i="1"/>
  <c r="D595" i="1"/>
  <c r="C595" i="1"/>
  <c r="B595" i="1"/>
  <c r="D608" i="1" l="1"/>
  <c r="D617" i="1" s="1"/>
  <c r="E607" i="1"/>
  <c r="E616" i="1" s="1"/>
  <c r="C607" i="1"/>
  <c r="C616" i="1" s="1"/>
  <c r="B608" i="1"/>
  <c r="F608" i="1"/>
  <c r="F617" i="1" s="1"/>
  <c r="F133" i="1"/>
  <c r="F206" i="1" s="1"/>
  <c r="F226" i="1" s="1"/>
  <c r="E133" i="1"/>
  <c r="E206" i="1" s="1"/>
  <c r="E226" i="1" s="1"/>
  <c r="D133" i="1"/>
  <c r="D206" i="1" s="1"/>
  <c r="D226" i="1" s="1"/>
  <c r="C133" i="1"/>
  <c r="C206" i="1" s="1"/>
  <c r="C226" i="1" s="1"/>
  <c r="B133" i="1"/>
  <c r="B206" i="1" s="1"/>
  <c r="B226" i="1" s="1"/>
  <c r="F132" i="1"/>
  <c r="E132" i="1"/>
  <c r="D132" i="1"/>
  <c r="C132" i="1"/>
  <c r="B132" i="1"/>
  <c r="B131" i="1" s="1"/>
  <c r="C128" i="1"/>
  <c r="B128" i="1"/>
  <c r="F452" i="1" l="1"/>
  <c r="E452" i="1"/>
  <c r="D452" i="1"/>
  <c r="C452" i="1"/>
  <c r="B452" i="1"/>
  <c r="F451" i="1"/>
  <c r="E451" i="1"/>
  <c r="D451" i="1"/>
  <c r="C451" i="1"/>
  <c r="B451" i="1"/>
  <c r="F450" i="1"/>
  <c r="F461" i="1" s="1"/>
  <c r="E450" i="1"/>
  <c r="E461" i="1" s="1"/>
  <c r="D450" i="1"/>
  <c r="D461" i="1" s="1"/>
  <c r="C450" i="1"/>
  <c r="C461" i="1" s="1"/>
  <c r="B450" i="1"/>
  <c r="B461" i="1" s="1"/>
  <c r="F441" i="1"/>
  <c r="E441" i="1"/>
  <c r="D441" i="1"/>
  <c r="C441" i="1"/>
  <c r="B441" i="1"/>
  <c r="F440" i="1"/>
  <c r="E440" i="1"/>
  <c r="D440" i="1"/>
  <c r="C440" i="1"/>
  <c r="B440" i="1"/>
  <c r="F431" i="1"/>
  <c r="E431" i="1"/>
  <c r="D431" i="1"/>
  <c r="C431" i="1"/>
  <c r="B431" i="1"/>
  <c r="F430" i="1"/>
  <c r="E430" i="1"/>
  <c r="D430" i="1"/>
  <c r="C430" i="1"/>
  <c r="B430" i="1"/>
  <c r="F415" i="1"/>
  <c r="E415" i="1"/>
  <c r="D415" i="1"/>
  <c r="C415" i="1"/>
  <c r="B415" i="1"/>
  <c r="F414" i="1"/>
  <c r="E414" i="1"/>
  <c r="D414" i="1"/>
  <c r="C414" i="1"/>
  <c r="B414" i="1"/>
  <c r="F446" i="1"/>
  <c r="E446" i="1"/>
  <c r="D446" i="1"/>
  <c r="C446" i="1"/>
  <c r="B446" i="1"/>
  <c r="F407" i="1"/>
  <c r="E407" i="1"/>
  <c r="D407" i="1"/>
  <c r="C407" i="1"/>
  <c r="B407" i="1"/>
  <c r="F436" i="1"/>
  <c r="E436" i="1"/>
  <c r="D436" i="1"/>
  <c r="C436" i="1"/>
  <c r="B436" i="1"/>
  <c r="F426" i="1"/>
  <c r="E426" i="1"/>
  <c r="D426" i="1"/>
  <c r="C426" i="1"/>
  <c r="B426" i="1"/>
  <c r="F420" i="1"/>
  <c r="E420" i="1"/>
  <c r="D420" i="1"/>
  <c r="C420" i="1"/>
  <c r="B420" i="1"/>
  <c r="F404" i="1"/>
  <c r="E404" i="1"/>
  <c r="D404" i="1"/>
  <c r="C404" i="1"/>
  <c r="B404" i="1"/>
  <c r="F401" i="1"/>
  <c r="E401" i="1"/>
  <c r="D401" i="1"/>
  <c r="C401" i="1"/>
  <c r="B401" i="1"/>
  <c r="F410" i="1"/>
  <c r="E410" i="1"/>
  <c r="D410" i="1"/>
  <c r="C410" i="1"/>
  <c r="B410" i="1"/>
  <c r="F303" i="1" l="1"/>
  <c r="E303" i="1"/>
  <c r="D303" i="1"/>
  <c r="C303" i="1"/>
  <c r="B303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68" i="1"/>
  <c r="E268" i="1"/>
  <c r="D268" i="1"/>
  <c r="C268" i="1"/>
  <c r="B268" i="1"/>
  <c r="F259" i="1"/>
  <c r="E259" i="1"/>
  <c r="D259" i="1"/>
  <c r="C259" i="1"/>
  <c r="B259" i="1"/>
  <c r="F258" i="1"/>
  <c r="E258" i="1"/>
  <c r="D258" i="1"/>
  <c r="C258" i="1"/>
  <c r="B258" i="1"/>
  <c r="F240" i="1"/>
  <c r="E240" i="1"/>
  <c r="D240" i="1"/>
  <c r="C240" i="1"/>
  <c r="B240" i="1"/>
  <c r="F239" i="1"/>
  <c r="E239" i="1"/>
  <c r="D239" i="1"/>
  <c r="C239" i="1"/>
  <c r="B239" i="1"/>
  <c r="F274" i="1"/>
  <c r="E274" i="1"/>
  <c r="D274" i="1"/>
  <c r="C274" i="1"/>
  <c r="B274" i="1"/>
  <c r="F254" i="1"/>
  <c r="F251" i="1" s="1"/>
  <c r="E254" i="1"/>
  <c r="D254" i="1"/>
  <c r="C254" i="1"/>
  <c r="C251" i="1" s="1"/>
  <c r="B254" i="1"/>
  <c r="B251" i="1" s="1"/>
  <c r="E251" i="1"/>
  <c r="D251" i="1"/>
  <c r="F265" i="1"/>
  <c r="E265" i="1"/>
  <c r="D265" i="1"/>
  <c r="C265" i="1"/>
  <c r="B265" i="1"/>
  <c r="F289" i="1"/>
  <c r="E289" i="1"/>
  <c r="D289" i="1"/>
  <c r="C289" i="1"/>
  <c r="B289" i="1"/>
  <c r="F248" i="1"/>
  <c r="E248" i="1"/>
  <c r="D248" i="1"/>
  <c r="C248" i="1"/>
  <c r="B248" i="1"/>
  <c r="F287" i="1"/>
  <c r="E287" i="1"/>
  <c r="D287" i="1"/>
  <c r="C287" i="1"/>
  <c r="B287" i="1"/>
  <c r="F284" i="1"/>
  <c r="E284" i="1"/>
  <c r="D284" i="1"/>
  <c r="C284" i="1"/>
  <c r="B284" i="1"/>
  <c r="F235" i="1"/>
  <c r="E235" i="1"/>
  <c r="D235" i="1"/>
  <c r="C235" i="1"/>
  <c r="B235" i="1"/>
  <c r="C298" i="1" l="1"/>
  <c r="C307" i="1" s="1"/>
  <c r="B298" i="1"/>
  <c r="B307" i="1" s="1"/>
  <c r="F298" i="1"/>
  <c r="F307" i="1" s="1"/>
  <c r="C296" i="1"/>
  <c r="C305" i="1" s="1"/>
  <c r="F297" i="1"/>
  <c r="F306" i="1" s="1"/>
  <c r="E298" i="1"/>
  <c r="E307" i="1" s="1"/>
  <c r="E296" i="1"/>
  <c r="E305" i="1" s="1"/>
  <c r="D297" i="1"/>
  <c r="D306" i="1" s="1"/>
  <c r="B296" i="1"/>
  <c r="B305" i="1" s="1"/>
  <c r="F296" i="1"/>
  <c r="F305" i="1" s="1"/>
  <c r="E297" i="1"/>
  <c r="E306" i="1" s="1"/>
  <c r="C297" i="1"/>
  <c r="C306" i="1" s="1"/>
  <c r="D298" i="1"/>
  <c r="D307" i="1" s="1"/>
  <c r="B297" i="1"/>
  <c r="B306" i="1" s="1"/>
  <c r="D296" i="1"/>
  <c r="D305" i="1" s="1"/>
  <c r="E238" i="1"/>
  <c r="F238" i="1"/>
  <c r="B238" i="1"/>
  <c r="D238" i="1"/>
  <c r="C238" i="1"/>
  <c r="F614" i="1" l="1"/>
  <c r="E614" i="1"/>
  <c r="E613" i="1" s="1"/>
  <c r="D614" i="1"/>
  <c r="C614" i="1"/>
  <c r="B614" i="1"/>
  <c r="B613" i="1" s="1"/>
  <c r="F611" i="1"/>
  <c r="E611" i="1"/>
  <c r="D611" i="1"/>
  <c r="C611" i="1"/>
  <c r="B611" i="1"/>
  <c r="F605" i="1"/>
  <c r="F609" i="1" s="1"/>
  <c r="E605" i="1"/>
  <c r="E609" i="1" s="1"/>
  <c r="D605" i="1"/>
  <c r="D609" i="1" s="1"/>
  <c r="C605" i="1"/>
  <c r="C609" i="1" s="1"/>
  <c r="B605" i="1"/>
  <c r="B609" i="1" s="1"/>
  <c r="F602" i="1"/>
  <c r="E602" i="1"/>
  <c r="D602" i="1"/>
  <c r="C602" i="1"/>
  <c r="B602" i="1"/>
  <c r="F592" i="1"/>
  <c r="E592" i="1"/>
  <c r="D592" i="1"/>
  <c r="C592" i="1"/>
  <c r="B592" i="1"/>
  <c r="F585" i="1"/>
  <c r="E585" i="1"/>
  <c r="D585" i="1"/>
  <c r="C585" i="1"/>
  <c r="B585" i="1"/>
  <c r="F580" i="1"/>
  <c r="B580" i="1"/>
  <c r="F578" i="1"/>
  <c r="E578" i="1"/>
  <c r="D578" i="1"/>
  <c r="C578" i="1"/>
  <c r="B578" i="1"/>
  <c r="F574" i="1"/>
  <c r="E574" i="1"/>
  <c r="D574" i="1"/>
  <c r="C574" i="1"/>
  <c r="B574" i="1"/>
  <c r="F569" i="1"/>
  <c r="E569" i="1"/>
  <c r="D569" i="1"/>
  <c r="C569" i="1"/>
  <c r="B569" i="1"/>
  <c r="F468" i="1"/>
  <c r="E468" i="1"/>
  <c r="E470" i="1" s="1"/>
  <c r="D468" i="1"/>
  <c r="C468" i="1"/>
  <c r="B468" i="1"/>
  <c r="F465" i="1"/>
  <c r="E465" i="1"/>
  <c r="D465" i="1"/>
  <c r="C465" i="1"/>
  <c r="B465" i="1"/>
  <c r="F459" i="1"/>
  <c r="F463" i="1" s="1"/>
  <c r="F472" i="1" s="1"/>
  <c r="E459" i="1"/>
  <c r="E463" i="1" s="1"/>
  <c r="E472" i="1" s="1"/>
  <c r="D459" i="1"/>
  <c r="D463" i="1" s="1"/>
  <c r="D472" i="1" s="1"/>
  <c r="C459" i="1"/>
  <c r="C463" i="1" s="1"/>
  <c r="C472" i="1" s="1"/>
  <c r="B459" i="1"/>
  <c r="B463" i="1" s="1"/>
  <c r="B472" i="1" s="1"/>
  <c r="F458" i="1"/>
  <c r="E458" i="1"/>
  <c r="E462" i="1" s="1"/>
  <c r="E471" i="1" s="1"/>
  <c r="D458" i="1"/>
  <c r="D462" i="1" s="1"/>
  <c r="D471" i="1" s="1"/>
  <c r="C458" i="1"/>
  <c r="C462" i="1" s="1"/>
  <c r="C471" i="1" s="1"/>
  <c r="B458" i="1"/>
  <c r="B462" i="1" s="1"/>
  <c r="B471" i="1" s="1"/>
  <c r="F454" i="1"/>
  <c r="E454" i="1"/>
  <c r="D454" i="1"/>
  <c r="C454" i="1"/>
  <c r="B454" i="1"/>
  <c r="F443" i="1"/>
  <c r="E443" i="1"/>
  <c r="D443" i="1"/>
  <c r="C443" i="1"/>
  <c r="B443" i="1"/>
  <c r="F433" i="1"/>
  <c r="E433" i="1"/>
  <c r="D433" i="1"/>
  <c r="C433" i="1"/>
  <c r="B433" i="1"/>
  <c r="F423" i="1"/>
  <c r="E423" i="1"/>
  <c r="D423" i="1"/>
  <c r="C423" i="1"/>
  <c r="B423" i="1"/>
  <c r="F417" i="1"/>
  <c r="E417" i="1"/>
  <c r="D417" i="1"/>
  <c r="C417" i="1"/>
  <c r="B417" i="1"/>
  <c r="F398" i="1"/>
  <c r="E398" i="1"/>
  <c r="D398" i="1"/>
  <c r="C398" i="1"/>
  <c r="B398" i="1"/>
  <c r="F395" i="1"/>
  <c r="E395" i="1"/>
  <c r="D395" i="1"/>
  <c r="C395" i="1"/>
  <c r="B395" i="1"/>
  <c r="F302" i="1"/>
  <c r="E302" i="1"/>
  <c r="D302" i="1"/>
  <c r="C302" i="1"/>
  <c r="B302" i="1"/>
  <c r="F300" i="1"/>
  <c r="E300" i="1"/>
  <c r="D300" i="1"/>
  <c r="C300" i="1"/>
  <c r="B300" i="1"/>
  <c r="F282" i="1"/>
  <c r="E282" i="1"/>
  <c r="D282" i="1"/>
  <c r="C282" i="1"/>
  <c r="B282" i="1"/>
  <c r="F272" i="1"/>
  <c r="E272" i="1"/>
  <c r="D272" i="1"/>
  <c r="C272" i="1"/>
  <c r="B272" i="1"/>
  <c r="F270" i="1"/>
  <c r="E270" i="1"/>
  <c r="D270" i="1"/>
  <c r="C270" i="1"/>
  <c r="B270" i="1"/>
  <c r="F263" i="1"/>
  <c r="E263" i="1"/>
  <c r="D263" i="1"/>
  <c r="C263" i="1"/>
  <c r="B263" i="1"/>
  <c r="F261" i="1"/>
  <c r="E261" i="1"/>
  <c r="D261" i="1"/>
  <c r="C261" i="1"/>
  <c r="B261" i="1"/>
  <c r="F245" i="1"/>
  <c r="E245" i="1"/>
  <c r="D245" i="1"/>
  <c r="C245" i="1"/>
  <c r="B245" i="1"/>
  <c r="F242" i="1"/>
  <c r="E242" i="1"/>
  <c r="D242" i="1"/>
  <c r="C242" i="1"/>
  <c r="B242" i="1"/>
  <c r="C618" i="1" l="1"/>
  <c r="B618" i="1"/>
  <c r="F618" i="1"/>
  <c r="E618" i="1"/>
  <c r="E615" i="1" s="1"/>
  <c r="D618" i="1"/>
  <c r="D615" i="1" s="1"/>
  <c r="D613" i="1"/>
  <c r="F613" i="1"/>
  <c r="C613" i="1"/>
  <c r="F457" i="1"/>
  <c r="F462" i="1"/>
  <c r="F471" i="1" s="1"/>
  <c r="B467" i="1"/>
  <c r="B470" i="1"/>
  <c r="B469" i="1" s="1"/>
  <c r="F467" i="1"/>
  <c r="F470" i="1"/>
  <c r="E467" i="1"/>
  <c r="C467" i="1"/>
  <c r="C470" i="1"/>
  <c r="D467" i="1"/>
  <c r="D470" i="1"/>
  <c r="D469" i="1" s="1"/>
  <c r="E457" i="1"/>
  <c r="E588" i="1"/>
  <c r="D588" i="1"/>
  <c r="E598" i="1"/>
  <c r="B604" i="1"/>
  <c r="B588" i="1"/>
  <c r="F588" i="1"/>
  <c r="E277" i="1"/>
  <c r="D291" i="1"/>
  <c r="C604" i="1"/>
  <c r="D580" i="1"/>
  <c r="E604" i="1"/>
  <c r="C571" i="1"/>
  <c r="C580" i="1"/>
  <c r="D604" i="1"/>
  <c r="F604" i="1"/>
  <c r="F598" i="1"/>
  <c r="E439" i="1"/>
  <c r="E449" i="1"/>
  <c r="B598" i="1"/>
  <c r="E267" i="1"/>
  <c r="D277" i="1"/>
  <c r="B429" i="1"/>
  <c r="F429" i="1"/>
  <c r="F439" i="1"/>
  <c r="B449" i="1"/>
  <c r="F449" i="1"/>
  <c r="B457" i="1"/>
  <c r="B617" i="1"/>
  <c r="C588" i="1"/>
  <c r="C449" i="1"/>
  <c r="D571" i="1"/>
  <c r="E580" i="1"/>
  <c r="D598" i="1"/>
  <c r="C598" i="1"/>
  <c r="E571" i="1"/>
  <c r="B571" i="1"/>
  <c r="F571" i="1"/>
  <c r="E413" i="1"/>
  <c r="C429" i="1"/>
  <c r="B439" i="1"/>
  <c r="E469" i="1"/>
  <c r="E429" i="1"/>
  <c r="D429" i="1"/>
  <c r="D439" i="1"/>
  <c r="C439" i="1"/>
  <c r="D449" i="1"/>
  <c r="D457" i="1"/>
  <c r="C457" i="1"/>
  <c r="D413" i="1"/>
  <c r="B267" i="1"/>
  <c r="F267" i="1"/>
  <c r="E291" i="1"/>
  <c r="C304" i="1"/>
  <c r="C413" i="1"/>
  <c r="F413" i="1"/>
  <c r="B413" i="1"/>
  <c r="D267" i="1"/>
  <c r="C267" i="1"/>
  <c r="C257" i="1"/>
  <c r="B257" i="1"/>
  <c r="F257" i="1"/>
  <c r="C291" i="1"/>
  <c r="B291" i="1"/>
  <c r="F291" i="1"/>
  <c r="E304" i="1"/>
  <c r="D304" i="1"/>
  <c r="D257" i="1"/>
  <c r="E257" i="1"/>
  <c r="B277" i="1"/>
  <c r="F277" i="1"/>
  <c r="C277" i="1"/>
  <c r="F615" i="1" l="1"/>
  <c r="F469" i="1"/>
  <c r="B615" i="1"/>
  <c r="D606" i="1"/>
  <c r="E606" i="1"/>
  <c r="F295" i="1"/>
  <c r="F304" i="1"/>
  <c r="C615" i="1"/>
  <c r="F460" i="1"/>
  <c r="F606" i="1"/>
  <c r="B460" i="1"/>
  <c r="B606" i="1"/>
  <c r="B304" i="1"/>
  <c r="C469" i="1"/>
  <c r="E295" i="1"/>
  <c r="D295" i="1"/>
  <c r="C606" i="1"/>
  <c r="D460" i="1"/>
  <c r="B295" i="1"/>
  <c r="C460" i="1"/>
  <c r="E460" i="1"/>
  <c r="C295" i="1"/>
  <c r="F680" i="1" l="1"/>
  <c r="F679" i="1" s="1"/>
  <c r="E680" i="1"/>
  <c r="D680" i="1"/>
  <c r="D679" i="1" s="1"/>
  <c r="C680" i="1"/>
  <c r="B680" i="1"/>
  <c r="B679" i="1" s="1"/>
  <c r="F677" i="1"/>
  <c r="E677" i="1"/>
  <c r="D677" i="1"/>
  <c r="C677" i="1"/>
  <c r="B677" i="1"/>
  <c r="F671" i="1"/>
  <c r="E671" i="1"/>
  <c r="D671" i="1"/>
  <c r="C671" i="1"/>
  <c r="B671" i="1"/>
  <c r="F670" i="1"/>
  <c r="E670" i="1"/>
  <c r="D670" i="1"/>
  <c r="C670" i="1"/>
  <c r="B670" i="1"/>
  <c r="F666" i="1"/>
  <c r="F684" i="1" s="1"/>
  <c r="E666" i="1"/>
  <c r="D666" i="1"/>
  <c r="C666" i="1"/>
  <c r="B666" i="1"/>
  <c r="F664" i="1"/>
  <c r="E664" i="1"/>
  <c r="E682" i="1" s="1"/>
  <c r="D664" i="1"/>
  <c r="D682" i="1" s="1"/>
  <c r="C664" i="1"/>
  <c r="C682" i="1" s="1"/>
  <c r="B664" i="1"/>
  <c r="F663" i="1"/>
  <c r="F662" i="1" s="1"/>
  <c r="E663" i="1"/>
  <c r="D663" i="1"/>
  <c r="C663" i="1"/>
  <c r="B663" i="1"/>
  <c r="F659" i="1"/>
  <c r="E659" i="1"/>
  <c r="D659" i="1"/>
  <c r="C659" i="1"/>
  <c r="B659" i="1"/>
  <c r="F657" i="1"/>
  <c r="E657" i="1"/>
  <c r="D657" i="1"/>
  <c r="C657" i="1"/>
  <c r="B657" i="1"/>
  <c r="F656" i="1"/>
  <c r="E656" i="1"/>
  <c r="D656" i="1"/>
  <c r="C656" i="1"/>
  <c r="B656" i="1"/>
  <c r="F652" i="1"/>
  <c r="E652" i="1"/>
  <c r="D652" i="1"/>
  <c r="C652" i="1"/>
  <c r="B652" i="1"/>
  <c r="F649" i="1"/>
  <c r="E649" i="1"/>
  <c r="D649" i="1"/>
  <c r="C649" i="1"/>
  <c r="B649" i="1"/>
  <c r="F647" i="1"/>
  <c r="E647" i="1"/>
  <c r="D647" i="1"/>
  <c r="C647" i="1"/>
  <c r="B647" i="1"/>
  <c r="F646" i="1"/>
  <c r="E646" i="1"/>
  <c r="D646" i="1"/>
  <c r="C646" i="1"/>
  <c r="B646" i="1"/>
  <c r="F642" i="1"/>
  <c r="E642" i="1"/>
  <c r="D642" i="1"/>
  <c r="C642" i="1"/>
  <c r="B642" i="1"/>
  <c r="F639" i="1"/>
  <c r="E639" i="1"/>
  <c r="D639" i="1"/>
  <c r="C639" i="1"/>
  <c r="B639" i="1"/>
  <c r="F637" i="1"/>
  <c r="F675" i="1" s="1"/>
  <c r="E637" i="1"/>
  <c r="E675" i="1" s="1"/>
  <c r="D637" i="1"/>
  <c r="D675" i="1" s="1"/>
  <c r="C637" i="1"/>
  <c r="C675" i="1" s="1"/>
  <c r="B637" i="1"/>
  <c r="B675" i="1" s="1"/>
  <c r="F636" i="1"/>
  <c r="E636" i="1"/>
  <c r="D636" i="1"/>
  <c r="C636" i="1"/>
  <c r="B636" i="1"/>
  <c r="F635" i="1"/>
  <c r="E635" i="1"/>
  <c r="D635" i="1"/>
  <c r="C635" i="1"/>
  <c r="B635" i="1"/>
  <c r="F630" i="1"/>
  <c r="E630" i="1"/>
  <c r="D630" i="1"/>
  <c r="C630" i="1"/>
  <c r="B630" i="1"/>
  <c r="F627" i="1"/>
  <c r="E627" i="1"/>
  <c r="D627" i="1"/>
  <c r="C627" i="1"/>
  <c r="B627" i="1"/>
  <c r="F683" i="1"/>
  <c r="E683" i="1"/>
  <c r="D683" i="1"/>
  <c r="C683" i="1"/>
  <c r="B683" i="1"/>
  <c r="F682" i="1"/>
  <c r="B682" i="1"/>
  <c r="B684" i="1"/>
  <c r="D669" i="1"/>
  <c r="B669" i="1" l="1"/>
  <c r="F674" i="1"/>
  <c r="C673" i="1"/>
  <c r="B674" i="1"/>
  <c r="E662" i="1"/>
  <c r="F669" i="1"/>
  <c r="D684" i="1"/>
  <c r="D681" i="1" s="1"/>
  <c r="F681" i="1"/>
  <c r="E684" i="1"/>
  <c r="E681" i="1" s="1"/>
  <c r="E645" i="1"/>
  <c r="B673" i="1"/>
  <c r="F673" i="1"/>
  <c r="F672" i="1" s="1"/>
  <c r="E674" i="1"/>
  <c r="B681" i="1"/>
  <c r="D673" i="1"/>
  <c r="C674" i="1"/>
  <c r="C672" i="1" s="1"/>
  <c r="E679" i="1"/>
  <c r="D674" i="1"/>
  <c r="E669" i="1"/>
  <c r="C669" i="1"/>
  <c r="C684" i="1"/>
  <c r="C681" i="1" s="1"/>
  <c r="E673" i="1"/>
  <c r="D662" i="1"/>
  <c r="C679" i="1"/>
  <c r="F645" i="1"/>
  <c r="C662" i="1"/>
  <c r="B662" i="1"/>
  <c r="B645" i="1"/>
  <c r="E634" i="1"/>
  <c r="C645" i="1"/>
  <c r="D645" i="1"/>
  <c r="D634" i="1"/>
  <c r="F634" i="1"/>
  <c r="B634" i="1"/>
  <c r="C634" i="1"/>
  <c r="C655" i="1"/>
  <c r="B655" i="1"/>
  <c r="F655" i="1"/>
  <c r="E655" i="1"/>
  <c r="D655" i="1"/>
  <c r="D672" i="1" l="1"/>
  <c r="B672" i="1"/>
  <c r="E672" i="1"/>
  <c r="B72" i="1"/>
  <c r="B74" i="1"/>
  <c r="F81" i="1" l="1"/>
  <c r="E81" i="1"/>
  <c r="D81" i="1"/>
  <c r="C81" i="1"/>
  <c r="B81" i="1"/>
  <c r="F221" i="1"/>
  <c r="E221" i="1"/>
  <c r="D221" i="1"/>
  <c r="C221" i="1"/>
  <c r="B221" i="1"/>
  <c r="F216" i="1"/>
  <c r="E216" i="1"/>
  <c r="D216" i="1"/>
  <c r="C216" i="1"/>
  <c r="B216" i="1"/>
  <c r="F201" i="1"/>
  <c r="F200" i="1" s="1"/>
  <c r="E201" i="1"/>
  <c r="D201" i="1"/>
  <c r="C201" i="1"/>
  <c r="B201" i="1"/>
  <c r="F196" i="1"/>
  <c r="E196" i="1"/>
  <c r="D196" i="1"/>
  <c r="C196" i="1"/>
  <c r="B196" i="1"/>
  <c r="F195" i="1"/>
  <c r="E195" i="1"/>
  <c r="D195" i="1"/>
  <c r="C195" i="1"/>
  <c r="B195" i="1"/>
  <c r="F187" i="1"/>
  <c r="E187" i="1"/>
  <c r="D187" i="1"/>
  <c r="C187" i="1"/>
  <c r="B187" i="1"/>
  <c r="F186" i="1"/>
  <c r="E186" i="1"/>
  <c r="D186" i="1"/>
  <c r="C186" i="1"/>
  <c r="B186" i="1"/>
  <c r="F166" i="1"/>
  <c r="E166" i="1"/>
  <c r="D166" i="1"/>
  <c r="C166" i="1"/>
  <c r="B166" i="1"/>
  <c r="F173" i="1"/>
  <c r="E173" i="1"/>
  <c r="D173" i="1"/>
  <c r="C173" i="1"/>
  <c r="B173" i="1"/>
  <c r="F157" i="1"/>
  <c r="E157" i="1"/>
  <c r="D157" i="1"/>
  <c r="C157" i="1"/>
  <c r="B157" i="1"/>
  <c r="F154" i="1"/>
  <c r="E154" i="1"/>
  <c r="D154" i="1"/>
  <c r="C154" i="1"/>
  <c r="B154" i="1"/>
  <c r="F152" i="1"/>
  <c r="E152" i="1"/>
  <c r="D152" i="1"/>
  <c r="C152" i="1"/>
  <c r="B152" i="1"/>
  <c r="F151" i="1"/>
  <c r="E151" i="1"/>
  <c r="D151" i="1"/>
  <c r="C151" i="1"/>
  <c r="B151" i="1"/>
  <c r="F140" i="1"/>
  <c r="E140" i="1"/>
  <c r="D140" i="1"/>
  <c r="C140" i="1"/>
  <c r="B140" i="1"/>
  <c r="F124" i="1"/>
  <c r="E124" i="1"/>
  <c r="D124" i="1"/>
  <c r="C124" i="1"/>
  <c r="B124" i="1"/>
  <c r="F123" i="1"/>
  <c r="E123" i="1"/>
  <c r="D123" i="1"/>
  <c r="C123" i="1"/>
  <c r="B123" i="1"/>
  <c r="F117" i="1"/>
  <c r="E117" i="1"/>
  <c r="D117" i="1"/>
  <c r="C117" i="1"/>
  <c r="B117" i="1"/>
  <c r="F102" i="1"/>
  <c r="E102" i="1"/>
  <c r="D102" i="1"/>
  <c r="C102" i="1"/>
  <c r="B102" i="1"/>
  <c r="F100" i="1"/>
  <c r="E100" i="1"/>
  <c r="D100" i="1"/>
  <c r="C100" i="1"/>
  <c r="B100" i="1"/>
  <c r="F93" i="1"/>
  <c r="E93" i="1"/>
  <c r="D93" i="1"/>
  <c r="C93" i="1"/>
  <c r="F92" i="1"/>
  <c r="F91" i="1" s="1"/>
  <c r="E92" i="1"/>
  <c r="E91" i="1" s="1"/>
  <c r="D92" i="1"/>
  <c r="C92" i="1"/>
  <c r="B93" i="1"/>
  <c r="B92" i="1"/>
  <c r="F86" i="1"/>
  <c r="E86" i="1"/>
  <c r="D86" i="1"/>
  <c r="C86" i="1"/>
  <c r="B86" i="1"/>
  <c r="F80" i="1"/>
  <c r="F79" i="1" s="1"/>
  <c r="E80" i="1"/>
  <c r="D80" i="1"/>
  <c r="C80" i="1"/>
  <c r="B80" i="1"/>
  <c r="B205" i="1" l="1"/>
  <c r="B225" i="1" s="1"/>
  <c r="E79" i="1"/>
  <c r="E200" i="1"/>
  <c r="C91" i="1"/>
  <c r="C79" i="1"/>
  <c r="B200" i="1"/>
  <c r="D200" i="1"/>
  <c r="C200" i="1"/>
  <c r="F122" i="1"/>
  <c r="F150" i="1"/>
  <c r="C150" i="1"/>
  <c r="E150" i="1"/>
  <c r="B150" i="1"/>
  <c r="D150" i="1"/>
  <c r="B91" i="1"/>
  <c r="E122" i="1"/>
  <c r="D91" i="1"/>
  <c r="F74" i="1"/>
  <c r="E74" i="1"/>
  <c r="D74" i="1"/>
  <c r="C74" i="1"/>
  <c r="F73" i="1"/>
  <c r="F204" i="1" s="1"/>
  <c r="E73" i="1"/>
  <c r="E204" i="1" s="1"/>
  <c r="E224" i="1" s="1"/>
  <c r="D73" i="1"/>
  <c r="D204" i="1" s="1"/>
  <c r="D224" i="1" s="1"/>
  <c r="C73" i="1"/>
  <c r="C204" i="1" s="1"/>
  <c r="C224" i="1" s="1"/>
  <c r="B73" i="1"/>
  <c r="B204" i="1" s="1"/>
  <c r="B224" i="1" s="1"/>
  <c r="F72" i="1"/>
  <c r="F205" i="1" s="1"/>
  <c r="F225" i="1" s="1"/>
  <c r="E72" i="1"/>
  <c r="E205" i="1" s="1"/>
  <c r="E225" i="1" s="1"/>
  <c r="D72" i="1"/>
  <c r="D205" i="1" s="1"/>
  <c r="D225" i="1" s="1"/>
  <c r="C72" i="1"/>
  <c r="C205" i="1" s="1"/>
  <c r="C225" i="1" s="1"/>
  <c r="F61" i="1"/>
  <c r="E61" i="1"/>
  <c r="D61" i="1"/>
  <c r="C61" i="1"/>
  <c r="B61" i="1"/>
  <c r="F59" i="1"/>
  <c r="E59" i="1"/>
  <c r="D59" i="1"/>
  <c r="C59" i="1"/>
  <c r="B59" i="1"/>
  <c r="F51" i="1"/>
  <c r="E51" i="1"/>
  <c r="D51" i="1"/>
  <c r="C51" i="1"/>
  <c r="B51" i="1"/>
  <c r="F40" i="1"/>
  <c r="E40" i="1"/>
  <c r="D40" i="1"/>
  <c r="C40" i="1"/>
  <c r="B40" i="1"/>
  <c r="F29" i="1"/>
  <c r="F28" i="1" s="1"/>
  <c r="E29" i="1"/>
  <c r="E28" i="1" s="1"/>
  <c r="D29" i="1"/>
  <c r="D28" i="1" s="1"/>
  <c r="C29" i="1"/>
  <c r="C28" i="1" s="1"/>
  <c r="B29" i="1"/>
  <c r="B28" i="1" s="1"/>
  <c r="F22" i="1"/>
  <c r="E22" i="1"/>
  <c r="D22" i="1"/>
  <c r="C22" i="1"/>
  <c r="B22" i="1"/>
  <c r="F20" i="1"/>
  <c r="E20" i="1"/>
  <c r="D20" i="1"/>
  <c r="C20" i="1"/>
  <c r="B20" i="1"/>
  <c r="F18" i="1"/>
  <c r="E18" i="1"/>
  <c r="D18" i="1"/>
  <c r="C18" i="1"/>
  <c r="B18" i="1"/>
  <c r="F15" i="1"/>
  <c r="E15" i="1"/>
  <c r="D15" i="1"/>
  <c r="C15" i="1"/>
  <c r="B15" i="1"/>
  <c r="C175" i="1"/>
  <c r="C169" i="1"/>
  <c r="B66" i="1"/>
  <c r="C34" i="1"/>
  <c r="C37" i="1"/>
  <c r="C63" i="1"/>
  <c r="C98" i="1"/>
  <c r="C105" i="1"/>
  <c r="C112" i="1"/>
  <c r="C107" i="1"/>
  <c r="C76" i="1"/>
  <c r="C120" i="1"/>
  <c r="C42" i="1"/>
  <c r="C189" i="1"/>
  <c r="C45" i="1"/>
  <c r="C48" i="1"/>
  <c r="C53" i="1"/>
  <c r="C183" i="1"/>
  <c r="C192" i="1"/>
  <c r="C88" i="1"/>
  <c r="C31" i="1"/>
  <c r="C164" i="1"/>
  <c r="C115" i="1"/>
  <c r="C66" i="1"/>
  <c r="C26" i="1"/>
  <c r="C83" i="1"/>
  <c r="C160" i="1"/>
  <c r="C24" i="1"/>
  <c r="C69" i="1"/>
  <c r="C162" i="1"/>
  <c r="C198" i="1"/>
  <c r="C171" i="1"/>
  <c r="C180" i="1"/>
  <c r="C177" i="1"/>
  <c r="C142" i="1"/>
  <c r="C144" i="1"/>
  <c r="C147" i="1"/>
  <c r="C56" i="1"/>
  <c r="C95" i="1"/>
  <c r="C109" i="1"/>
  <c r="C126" i="1"/>
  <c r="C137" i="1"/>
  <c r="C135" i="1"/>
  <c r="C13" i="1"/>
  <c r="F34" i="1"/>
  <c r="F37" i="1"/>
  <c r="F63" i="1"/>
  <c r="F98" i="1"/>
  <c r="F105" i="1"/>
  <c r="F112" i="1"/>
  <c r="F107" i="1"/>
  <c r="F76" i="1"/>
  <c r="F120" i="1"/>
  <c r="F42" i="1"/>
  <c r="F189" i="1"/>
  <c r="F45" i="1"/>
  <c r="F48" i="1"/>
  <c r="F53" i="1"/>
  <c r="F183" i="1"/>
  <c r="F192" i="1"/>
  <c r="F88" i="1"/>
  <c r="F31" i="1"/>
  <c r="F164" i="1"/>
  <c r="F115" i="1"/>
  <c r="F66" i="1"/>
  <c r="F26" i="1"/>
  <c r="F83" i="1"/>
  <c r="F160" i="1"/>
  <c r="F24" i="1"/>
  <c r="F69" i="1"/>
  <c r="F162" i="1"/>
  <c r="F198" i="1"/>
  <c r="F171" i="1"/>
  <c r="F169" i="1"/>
  <c r="F180" i="1"/>
  <c r="F185" i="1" s="1"/>
  <c r="F175" i="1"/>
  <c r="F177" i="1"/>
  <c r="F142" i="1"/>
  <c r="F144" i="1"/>
  <c r="F147" i="1"/>
  <c r="F128" i="1"/>
  <c r="F56" i="1"/>
  <c r="F95" i="1"/>
  <c r="F109" i="1"/>
  <c r="F126" i="1"/>
  <c r="F137" i="1"/>
  <c r="F135" i="1"/>
  <c r="F13" i="1"/>
  <c r="E34" i="1"/>
  <c r="E37" i="1"/>
  <c r="E63" i="1"/>
  <c r="E98" i="1"/>
  <c r="E105" i="1"/>
  <c r="E112" i="1"/>
  <c r="E107" i="1"/>
  <c r="E76" i="1"/>
  <c r="E120" i="1"/>
  <c r="E42" i="1"/>
  <c r="E189" i="1"/>
  <c r="E45" i="1"/>
  <c r="E48" i="1"/>
  <c r="E53" i="1"/>
  <c r="E183" i="1"/>
  <c r="E192" i="1"/>
  <c r="E88" i="1"/>
  <c r="E31" i="1"/>
  <c r="E164" i="1"/>
  <c r="E115" i="1"/>
  <c r="E66" i="1"/>
  <c r="E26" i="1"/>
  <c r="E83" i="1"/>
  <c r="E160" i="1"/>
  <c r="E24" i="1"/>
  <c r="E69" i="1"/>
  <c r="E162" i="1"/>
  <c r="E198" i="1"/>
  <c r="E171" i="1"/>
  <c r="E169" i="1"/>
  <c r="E180" i="1"/>
  <c r="E185" i="1" s="1"/>
  <c r="E175" i="1"/>
  <c r="E177" i="1"/>
  <c r="E142" i="1"/>
  <c r="E144" i="1"/>
  <c r="E147" i="1"/>
  <c r="E128" i="1"/>
  <c r="E56" i="1"/>
  <c r="E95" i="1"/>
  <c r="E109" i="1"/>
  <c r="E126" i="1"/>
  <c r="E137" i="1"/>
  <c r="E135" i="1"/>
  <c r="E13" i="1"/>
  <c r="D34" i="1"/>
  <c r="D37" i="1"/>
  <c r="D63" i="1"/>
  <c r="D98" i="1"/>
  <c r="D105" i="1"/>
  <c r="D112" i="1"/>
  <c r="D107" i="1"/>
  <c r="D76" i="1"/>
  <c r="D120" i="1"/>
  <c r="D42" i="1"/>
  <c r="D189" i="1"/>
  <c r="D45" i="1"/>
  <c r="D48" i="1"/>
  <c r="D53" i="1"/>
  <c r="D183" i="1"/>
  <c r="D192" i="1"/>
  <c r="D88" i="1"/>
  <c r="D31" i="1"/>
  <c r="D164" i="1"/>
  <c r="D115" i="1"/>
  <c r="D66" i="1"/>
  <c r="D26" i="1"/>
  <c r="D83" i="1"/>
  <c r="D160" i="1"/>
  <c r="D24" i="1"/>
  <c r="D69" i="1"/>
  <c r="D162" i="1"/>
  <c r="D198" i="1"/>
  <c r="D171" i="1"/>
  <c r="D169" i="1"/>
  <c r="D180" i="1"/>
  <c r="D185" i="1" s="1"/>
  <c r="D175" i="1"/>
  <c r="D177" i="1"/>
  <c r="D142" i="1"/>
  <c r="D144" i="1"/>
  <c r="D147" i="1"/>
  <c r="D128" i="1"/>
  <c r="D56" i="1"/>
  <c r="D95" i="1"/>
  <c r="D109" i="1"/>
  <c r="D126" i="1"/>
  <c r="D137" i="1"/>
  <c r="D135" i="1"/>
  <c r="D13" i="1"/>
  <c r="B34" i="1"/>
  <c r="B37" i="1"/>
  <c r="B63" i="1"/>
  <c r="B98" i="1"/>
  <c r="B105" i="1"/>
  <c r="B112" i="1"/>
  <c r="B107" i="1"/>
  <c r="B76" i="1"/>
  <c r="B120" i="1"/>
  <c r="B42" i="1"/>
  <c r="B189" i="1"/>
  <c r="B45" i="1"/>
  <c r="B48" i="1"/>
  <c r="B53" i="1"/>
  <c r="B183" i="1"/>
  <c r="B192" i="1"/>
  <c r="B88" i="1"/>
  <c r="B31" i="1"/>
  <c r="B164" i="1"/>
  <c r="B115" i="1"/>
  <c r="B122" i="1" s="1"/>
  <c r="B26" i="1"/>
  <c r="B83" i="1"/>
  <c r="B160" i="1"/>
  <c r="B24" i="1"/>
  <c r="B69" i="1"/>
  <c r="B162" i="1"/>
  <c r="B198" i="1"/>
  <c r="B171" i="1"/>
  <c r="B169" i="1"/>
  <c r="B180" i="1"/>
  <c r="B175" i="1"/>
  <c r="B177" i="1"/>
  <c r="B142" i="1"/>
  <c r="B144" i="1"/>
  <c r="B147" i="1"/>
  <c r="B56" i="1"/>
  <c r="B95" i="1"/>
  <c r="B109" i="1"/>
  <c r="B126" i="1"/>
  <c r="B137" i="1"/>
  <c r="B139" i="1" s="1"/>
  <c r="B135" i="1"/>
  <c r="B13" i="1"/>
  <c r="F224" i="1"/>
  <c r="F210" i="1"/>
  <c r="E210" i="1"/>
  <c r="D210" i="1"/>
  <c r="C210" i="1"/>
  <c r="B210" i="1"/>
  <c r="F218" i="1"/>
  <c r="F208" i="1"/>
  <c r="F212" i="1"/>
  <c r="F214" i="1"/>
  <c r="E208" i="1"/>
  <c r="E212" i="1"/>
  <c r="E214" i="1"/>
  <c r="E218" i="1"/>
  <c r="D208" i="1"/>
  <c r="D212" i="1"/>
  <c r="D214" i="1"/>
  <c r="D218" i="1"/>
  <c r="C214" i="1"/>
  <c r="C208" i="1"/>
  <c r="C212" i="1"/>
  <c r="C218" i="1"/>
  <c r="B214" i="1"/>
  <c r="B208" i="1"/>
  <c r="B212" i="1"/>
  <c r="B218" i="1"/>
  <c r="C203" i="1" l="1"/>
  <c r="E203" i="1"/>
  <c r="E202" i="1" s="1"/>
  <c r="B203" i="1"/>
  <c r="B202" i="1" s="1"/>
  <c r="F203" i="1"/>
  <c r="F202" i="1" s="1"/>
  <c r="C202" i="1"/>
  <c r="C223" i="1"/>
  <c r="D203" i="1"/>
  <c r="E223" i="1"/>
  <c r="F220" i="1"/>
  <c r="E220" i="1"/>
  <c r="D220" i="1"/>
  <c r="B220" i="1"/>
  <c r="C220" i="1"/>
  <c r="B185" i="1"/>
  <c r="C185" i="1"/>
  <c r="C194" i="1"/>
  <c r="B194" i="1"/>
  <c r="D194" i="1"/>
  <c r="E194" i="1"/>
  <c r="F194" i="1"/>
  <c r="C17" i="1"/>
  <c r="D17" i="1"/>
  <c r="D139" i="1"/>
  <c r="F139" i="1"/>
  <c r="E131" i="1"/>
  <c r="E139" i="1" s="1"/>
  <c r="F131" i="1"/>
  <c r="D71" i="1"/>
  <c r="D122" i="1"/>
  <c r="D131" i="1" s="1"/>
  <c r="C122" i="1"/>
  <c r="C131" i="1" s="1"/>
  <c r="C71" i="1"/>
  <c r="F71" i="1"/>
  <c r="E17" i="1"/>
  <c r="F17" i="1"/>
  <c r="B17" i="1"/>
  <c r="E71" i="1"/>
  <c r="B71" i="1"/>
  <c r="D79" i="1"/>
  <c r="B79" i="1"/>
  <c r="F223" i="1" l="1"/>
  <c r="B223" i="1"/>
  <c r="D223" i="1"/>
  <c r="D202" i="1"/>
  <c r="D222" i="1" s="1"/>
  <c r="F222" i="1"/>
  <c r="E222" i="1"/>
  <c r="B222" i="1"/>
  <c r="C139" i="1"/>
  <c r="C222" i="1" s="1"/>
</calcChain>
</file>

<file path=xl/sharedStrings.xml><?xml version="1.0" encoding="utf-8"?>
<sst xmlns="http://schemas.openxmlformats.org/spreadsheetml/2006/main" count="673" uniqueCount="195">
  <si>
    <t>Sihtotstarbelised eraldised põhivara soetamiseks</t>
  </si>
  <si>
    <t>Materiaalsete ja immateriaalsete varade soetamine ja renoveerimine</t>
  </si>
  <si>
    <t>Linnavalgustuse rajamine ja rekonstrueerimine</t>
  </si>
  <si>
    <t>Haridusasutuste vastavusse viimine tervisekaitse- ja tuleohutusnõuetega</t>
  </si>
  <si>
    <t>Ranna inventari uuendamine</t>
  </si>
  <si>
    <t>Uue kesklinna silla projekteerimine ja ehitamine</t>
  </si>
  <si>
    <t>sh toetuse arvelt</t>
  </si>
  <si>
    <t>sh omaosalus</t>
  </si>
  <si>
    <t>Põhivara soetamine ja renoveerimine kokku</t>
  </si>
  <si>
    <t>Sihtotst. eraldised põhivara soetamiseks kokku</t>
  </si>
  <si>
    <t>KÕIK KOKKU</t>
  </si>
  <si>
    <t>prognoos</t>
  </si>
  <si>
    <t>Jaansoni raja pikendamine kesklinna sillast Siimu silla suunal</t>
  </si>
  <si>
    <t>Jaansoni raja rekonstrueerimine Pärnu jõe paremkaldal</t>
  </si>
  <si>
    <t>Pikk, Ringi, Rüütli ja Aia tn vahelise avaliku linnaruumi väljaehitamine</t>
  </si>
  <si>
    <t>Uute pargialade arendamine ja rajamine (sh koerte jalutusväljak)</t>
  </si>
  <si>
    <t>Steineri aia rekonstrueerimine</t>
  </si>
  <si>
    <t>Laste- ja koguperemänguväljakute rajamine/rekonstrueerimine</t>
  </si>
  <si>
    <t>Jäätmete keskkonnaohutu käitlemine (sh konteinerite soetamine)</t>
  </si>
  <si>
    <t>Linnaloodusesse infoviitade paigaldamine, tähtsate loodusobjektide tähistamine</t>
  </si>
  <si>
    <t>Kesklinna-Maid-Raeküla-Lottemaad ühendav kergliiklustee</t>
  </si>
  <si>
    <t>Uus-Sauga tn kergliiklustee ühendamaks linna Audru ja Sauga vallaga</t>
  </si>
  <si>
    <t>Haapsalu mnt kergliiklustee ühendamaks linna Audru vallaga</t>
  </si>
  <si>
    <t>Köögiinventari soetamine lasteaedade ja koolide köökidele</t>
  </si>
  <si>
    <t>Munitsipaaleluruumide rajamine erinevatele abi vajavatele sihtgruppidele</t>
  </si>
  <si>
    <t>Teede ja tänavate (sh kõnniteed) remont</t>
  </si>
  <si>
    <t>Suuremate ristmike varustamine helisignalisatsiooniga</t>
  </si>
  <si>
    <t>Koolihoonete renoveerimine</t>
  </si>
  <si>
    <t>Vanalinna Põhikooli rekonstrueerimine</t>
  </si>
  <si>
    <t>Lasteaedade renoveerimine</t>
  </si>
  <si>
    <t>Raja tn-le uue lasteaia ehitamine</t>
  </si>
  <si>
    <t>Muusikakooli instrumentide (sh klaveripargi) uuendamine</t>
  </si>
  <si>
    <t>Kunstikooli hoone renoveerimine ja hoovimaja väljaehitamine</t>
  </si>
  <si>
    <t>Toetus Rääma Sõudekeskuse rekonstrueerimiseks</t>
  </si>
  <si>
    <t>Uue ujula ehitamine/ Pärnu Koidula Gümnaasiumi ujula rekonstrueerimine</t>
  </si>
  <si>
    <t>Loode-Pärnu tööstuspiirkonna II-IV etapi väljaarendamine</t>
  </si>
  <si>
    <t>Nooruse Maja renoveerimine ja juurdeehitus</t>
  </si>
  <si>
    <t>Toetus Läänemere Kunstisadama rajamiseks</t>
  </si>
  <si>
    <t>Vana-Pärnu Keskuse suveaia arendamine</t>
  </si>
  <si>
    <t>Tallinna mnt kergliiklustee ühendamaks linna Sauga vallaga</t>
  </si>
  <si>
    <t>Toetus Reiu-Raeküla tervisespordikeskuse rajamiseks ja rekreatsiooniala arendsmiseks</t>
  </si>
  <si>
    <t>sh toetusfondi arvelt</t>
  </si>
  <si>
    <t>Tänava rajamine uue raudteejaama juurde</t>
  </si>
  <si>
    <t>Ülekäiguradade ohutumaks muutmine (valgustatud, hästi tähistatud)</t>
  </si>
  <si>
    <t>Toetus bussiterminali rajamiseks</t>
  </si>
  <si>
    <t>Kaasava eelarve projektid</t>
  </si>
  <si>
    <t>Mai Kooli vana osa remont</t>
  </si>
  <si>
    <t>Vallikääru arendamine (II etapp)</t>
  </si>
  <si>
    <t>Munamäe piirkonna atraktiivseks muutmine, pargiala rekonstrueerimine</t>
  </si>
  <si>
    <t>Toetus kirikutele</t>
  </si>
  <si>
    <t>Raekoja hoone (Nikolai 3) renoveerimine ning kasutamine kontserdipaigana</t>
  </si>
  <si>
    <t>Pernova Hariduskeskuse motomaja renoveerimine</t>
  </si>
  <si>
    <t>Suur-Sepa 16 välisperimeetri valvesüsteemi kaasajastamine</t>
  </si>
  <si>
    <t>Papiniidu - Pae tn ristmiku foorisüsteemi väljaarendamine</t>
  </si>
  <si>
    <t>Tammsaare-Mai ristmiku foorisüsteemi väljaarendamine</t>
  </si>
  <si>
    <t>Linnatransport kokku</t>
  </si>
  <si>
    <t>Tammsaare pst rekonstrueerimine</t>
  </si>
  <si>
    <t>Rõugu tn kergliiklustee rajamine (V-Pärnu ja Ülejõe laste koolitee turvalisemaks</t>
  </si>
  <si>
    <t>Aia tn Pika tn ristmiku ehitamine</t>
  </si>
  <si>
    <t>Pika tn rekontrueerimine Aia - Vanapargi lõigus</t>
  </si>
  <si>
    <t>Rannapromenaadi purskaevude elektrisüsteemi rekonstrueerimine</t>
  </si>
  <si>
    <t>Kesklinna rannas asuva müügikiosk-WC laiendamine</t>
  </si>
  <si>
    <t>Eesti Vabariigi 100. sünnipäevaks pühendatud asusamba rajamine</t>
  </si>
  <si>
    <t>Rannapargi ja Vallikääru teede korrastamine</t>
  </si>
  <si>
    <t>Parkide taastamine projekti "The Green Route - living gardens and parks"</t>
  </si>
  <si>
    <t>Vaba aeg kokku</t>
  </si>
  <si>
    <t>Multifunktsionaalsete spordiväljakute rajamine</t>
  </si>
  <si>
    <t>Sporditegevus kokku</t>
  </si>
  <si>
    <t>Kultuuritegevus kokku</t>
  </si>
  <si>
    <t>Noorsootöö kokku</t>
  </si>
  <si>
    <t>Haridus (090)</t>
  </si>
  <si>
    <t>Kastani lasteaia hoone soojustamine</t>
  </si>
  <si>
    <t>Lasteaed Trall hoone soojustamine</t>
  </si>
  <si>
    <t>Täiskasvanute Gümnaasiumi ruumide renoveerimine</t>
  </si>
  <si>
    <t>Ühisgümnaasiumi fassaadi renoveerimine</t>
  </si>
  <si>
    <t>Raeküla kooli hoone soojustamine</t>
  </si>
  <si>
    <t>Haridus kokku</t>
  </si>
  <si>
    <t>Tammiste HK majade energiasäästlikumaks muutmine</t>
  </si>
  <si>
    <t>Kaasav eelarve</t>
  </si>
  <si>
    <t>Kaasav eelarve kokku</t>
  </si>
  <si>
    <t>Lasteaedade hoovialade korrastamine (Mai, Pöialpoiss, Ülejõe, Raeküla, Kadri)</t>
  </si>
  <si>
    <t>Eakate Avahoolduskeskusesse parendamine (automaatselt avanev välisuks, küttesüsteem</t>
  </si>
  <si>
    <t>Toetus ettevõtlusinkubaatori loomisele ja arendamisele</t>
  </si>
  <si>
    <t>Teede ja tänavate korrashoid kokku</t>
  </si>
  <si>
    <t>Keskonnakaitse kokku</t>
  </si>
  <si>
    <t>Lisa 2</t>
  </si>
  <si>
    <t xml:space="preserve"> Pärnu linna investeeringute kava aastateks 2017-2021</t>
  </si>
  <si>
    <t>INVESTEERINGUTE KAVA AASTATEKS 2017-2021</t>
  </si>
  <si>
    <t xml:space="preserve"> Are valla investeeringute kava aastateks 2017-2021</t>
  </si>
  <si>
    <t xml:space="preserve"> Audru valla investeeringute kava aastateks 2017-2021</t>
  </si>
  <si>
    <t xml:space="preserve"> Paikuse valla investeeringute kava aastateks 2017-2021</t>
  </si>
  <si>
    <t xml:space="preserve"> Sauga valla investeeringute kava aastateks 2017-2021</t>
  </si>
  <si>
    <t xml:space="preserve"> Tori valla investeeringute kava aastateks 2017-2021</t>
  </si>
  <si>
    <t xml:space="preserve"> Tõstamaa valla investeeringute kava aastateks 2017-2021</t>
  </si>
  <si>
    <t>Tervishoid kokku</t>
  </si>
  <si>
    <t>Teede mustkatte ehitus</t>
  </si>
  <si>
    <t>sh laen</t>
  </si>
  <si>
    <t>Kergliiklustee</t>
  </si>
  <si>
    <t>Pootsi vesi ja kanalistasioon</t>
  </si>
  <si>
    <t>Tõhela vesi ja kanalisatsioon</t>
  </si>
  <si>
    <t>Käsitöökoda</t>
  </si>
  <si>
    <t>Tõstamaa Tervisekeskus</t>
  </si>
  <si>
    <t>Hooldekodu</t>
  </si>
  <si>
    <t>Teede mustkatted</t>
  </si>
  <si>
    <t>Kergliiklusteed</t>
  </si>
  <si>
    <t>Sauga Tehnopargi taristu I etapp</t>
  </si>
  <si>
    <t>Sauga aleviku veeprojekt II etapp</t>
  </si>
  <si>
    <t>Sauga aleviku tänavavalgustuse rekonstrueerimine</t>
  </si>
  <si>
    <t>Vesi ja kanalisatsioon külades</t>
  </si>
  <si>
    <t>Eametsa karjääri korrastamine</t>
  </si>
  <si>
    <t>Laste mänguväljak Are alevikus ja Suigu keskuses</t>
  </si>
  <si>
    <t>Teede renoveerimine vastavalt teehoiukavale</t>
  </si>
  <si>
    <t>Lasteaia mänguväljak</t>
  </si>
  <si>
    <t>Kooli kõnnitee (75 m)</t>
  </si>
  <si>
    <t>Suigu Lasteaia renoveeimine (sh teed ja mänguväljakud)</t>
  </si>
  <si>
    <t>Tänavavalgus (Uus tn, VK ümbrus)</t>
  </si>
  <si>
    <t>Tänavavalgus Suigus</t>
  </si>
  <si>
    <t>Kooli ümbruse väljaehitamine (vastavalt projektile)</t>
  </si>
  <si>
    <t>Suigu ja Are kergliiklustee</t>
  </si>
  <si>
    <t>Kooli katlamaja renoveerimine ja inventariruumi rajamine</t>
  </si>
  <si>
    <t>Are aleviku ja VIA Balticat ühendav kergliiklustee</t>
  </si>
  <si>
    <t>Are mõisapargi hoolduskava koostamine, pargiala (koos karjääriga) arendamine</t>
  </si>
  <si>
    <t>Suigu seltsimaja soojustamine</t>
  </si>
  <si>
    <r>
      <t>sh t</t>
    </r>
    <r>
      <rPr>
        <sz val="10"/>
        <rFont val="Arial"/>
        <family val="2"/>
        <charset val="186"/>
      </rPr>
      <t>oetuse arvelt</t>
    </r>
  </si>
  <si>
    <t>Vallakeskuse renoveerimine</t>
  </si>
  <si>
    <t>Rukkilille tööstusküla</t>
  </si>
  <si>
    <t>Seljametsa kergliiklustee</t>
  </si>
  <si>
    <t>Keraamika trassi renoveerimine</t>
  </si>
  <si>
    <t>Põhikooli aula</t>
  </si>
  <si>
    <t>Valla teed</t>
  </si>
  <si>
    <t>Tänavavalgustus</t>
  </si>
  <si>
    <t>Linnuriigi kergliiklustee</t>
  </si>
  <si>
    <t>Jõeklada kergliiklustee</t>
  </si>
  <si>
    <t>Silla küla reoveetorustiku ühend.</t>
  </si>
  <si>
    <t>Kiviaja küla</t>
  </si>
  <si>
    <t>Päevakeskuse peremaja</t>
  </si>
  <si>
    <t>Vesi ja kanalisatsioon</t>
  </si>
  <si>
    <t>Muuseumi maja rekonstrueerimine</t>
  </si>
  <si>
    <t>Masuudimaja rekonstrueerimine (Põhikool)</t>
  </si>
  <si>
    <t xml:space="preserve">Linnatransport </t>
  </si>
  <si>
    <t xml:space="preserve">Teede ja tänavate korrashoid </t>
  </si>
  <si>
    <t>Keskkonnakaitse</t>
  </si>
  <si>
    <t xml:space="preserve">Üldised valitsussektori teenused </t>
  </si>
  <si>
    <t>Üldised valitsussektori teenused kokku kokku</t>
  </si>
  <si>
    <t>Elamu- ja kommunaalmajandus</t>
  </si>
  <si>
    <t>Elamu- ja kommunaalmajandus kokku</t>
  </si>
  <si>
    <t>Vaba aeg</t>
  </si>
  <si>
    <t xml:space="preserve">Sporditegevus </t>
  </si>
  <si>
    <t xml:space="preserve">Kultuuritegevus </t>
  </si>
  <si>
    <t xml:space="preserve">Noorsootöö </t>
  </si>
  <si>
    <t>Sotsiaalne kaitse</t>
  </si>
  <si>
    <t>Sotsiaalne  kaitse kokku</t>
  </si>
  <si>
    <t>Üldised valitsussektori teenused</t>
  </si>
  <si>
    <t>Üldised valitsussektori teenused kokku</t>
  </si>
  <si>
    <t>Vaba aeg, kultuur, religioon kokku</t>
  </si>
  <si>
    <t>Haridus</t>
  </si>
  <si>
    <t>Teede ja tänavate korrashoid</t>
  </si>
  <si>
    <t>Vaba aeg, kultuur, religioon</t>
  </si>
  <si>
    <t xml:space="preserve">Haridus </t>
  </si>
  <si>
    <t>Sotsiaalne kaitse kokku</t>
  </si>
  <si>
    <t xml:space="preserve">Tervishoid </t>
  </si>
  <si>
    <t>Lasteaia investeeringud</t>
  </si>
  <si>
    <t>Vara munitsipaliseerimine</t>
  </si>
  <si>
    <t>Munitsipaal- ja sotsiaaleluruumide remont</t>
  </si>
  <si>
    <t>Jõesuu külakeskuse renoveerimine (Orava 6)</t>
  </si>
  <si>
    <t>Kergliiklustee rahvamaja - bussijaam</t>
  </si>
  <si>
    <t>Tori Põhikool</t>
  </si>
  <si>
    <t>ÜVK-ga seotud investeerimistegevus</t>
  </si>
  <si>
    <t xml:space="preserve">Eespool nimetamata muud projektid </t>
  </si>
  <si>
    <t>Eespool nimetamata muud projektid kokku</t>
  </si>
  <si>
    <t>Keskkond</t>
  </si>
  <si>
    <t>Keskkond kokku</t>
  </si>
  <si>
    <t>Vaba aeg, kultuur, sport</t>
  </si>
  <si>
    <t>Spordirajatiste remont</t>
  </si>
  <si>
    <t>Raamatukogude, noortekeskuse parendamine</t>
  </si>
  <si>
    <t>Vaba aeg, kultuur, sport kokku</t>
  </si>
  <si>
    <t>Sauga Põhikooli parendamine</t>
  </si>
  <si>
    <t>Jänesselja Lasteaia parendamine</t>
  </si>
  <si>
    <t>Tammiste lasteaia parendamine</t>
  </si>
  <si>
    <t>Linnapiirkonna lasteaia osalus</t>
  </si>
  <si>
    <t>Sotsaalhooldus</t>
  </si>
  <si>
    <t>Munitsiapaalkorterite parendamine</t>
  </si>
  <si>
    <t>Sotsiaalhooldus kokku</t>
  </si>
  <si>
    <t>Sauga aleviku haljastus</t>
  </si>
  <si>
    <t>Suigu lasteaia juurdepääsutee - teehoiukava järgi</t>
  </si>
  <si>
    <t>Valla teede renoveerimine</t>
  </si>
  <si>
    <t>Jalgrattatee ehituse omaosalus</t>
  </si>
  <si>
    <t>Ühisveevärk</t>
  </si>
  <si>
    <t>Tänavavalgus</t>
  </si>
  <si>
    <t>Audru pargi laululava ehitus</t>
  </si>
  <si>
    <t>Aruvälja lasteaed-rahvamaja</t>
  </si>
  <si>
    <t>Audru kooli renoveerimine</t>
  </si>
  <si>
    <t>Pärnuga koos ehitatava lasteaia omaosalus</t>
  </si>
  <si>
    <t>Hallatavate haridusasutuste renoveerimine</t>
  </si>
  <si>
    <t>Ühinemisleping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</si>
</sst>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1"/>
      <name val="Arial"/>
      <family val="2"/>
      <charset val="186"/>
    </font>
    <font>
      <b/>
      <sz val="12"/>
      <name val="Arial"/>
      <family val="2"/>
      <charset val="186"/>
    </font>
    <font>
      <b/>
      <sz val="14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1" fillId="0" borderId="0"/>
  </cellStyleXfs>
  <cellXfs count="107">
    <xf numFmtId="0" fontId="0" fillId="0" borderId="0" xfId="0"/>
    <xf numFmtId="3" fontId="1" fillId="0" borderId="0" xfId="1"/>
    <xf numFmtId="0" fontId="0" fillId="0" borderId="0" xfId="0" applyFill="1"/>
    <xf numFmtId="3" fontId="3" fillId="3" borderId="2" xfId="1" applyFont="1" applyFill="1" applyBorder="1"/>
    <xf numFmtId="3" fontId="5" fillId="0" borderId="3" xfId="1" applyFont="1" applyFill="1" applyBorder="1"/>
    <xf numFmtId="3" fontId="5" fillId="0" borderId="4" xfId="1" applyFont="1" applyFill="1" applyBorder="1"/>
    <xf numFmtId="3" fontId="2" fillId="3" borderId="7" xfId="1" applyFont="1" applyFill="1" applyBorder="1"/>
    <xf numFmtId="3" fontId="2" fillId="0" borderId="0" xfId="1" applyFont="1"/>
    <xf numFmtId="3" fontId="1" fillId="0" borderId="12" xfId="1" applyBorder="1"/>
    <xf numFmtId="3" fontId="2" fillId="0" borderId="13" xfId="1" applyFont="1" applyBorder="1" applyAlignment="1">
      <alignment horizontal="center"/>
    </xf>
    <xf numFmtId="3" fontId="1" fillId="0" borderId="4" xfId="1" applyBorder="1"/>
    <xf numFmtId="3" fontId="2" fillId="0" borderId="5" xfId="1" applyFont="1" applyBorder="1" applyAlignment="1">
      <alignment horizontal="center"/>
    </xf>
    <xf numFmtId="3" fontId="1" fillId="0" borderId="0" xfId="1" applyFont="1"/>
    <xf numFmtId="0" fontId="0" fillId="0" borderId="11" xfId="0" applyBorder="1"/>
    <xf numFmtId="0" fontId="2" fillId="0" borderId="14" xfId="0" applyFont="1" applyBorder="1" applyAlignment="1">
      <alignment horizontal="center"/>
    </xf>
    <xf numFmtId="3" fontId="3" fillId="0" borderId="3" xfId="1" applyFont="1" applyBorder="1"/>
    <xf numFmtId="4" fontId="3" fillId="0" borderId="0" xfId="1" applyNumberFormat="1" applyFont="1" applyBorder="1"/>
    <xf numFmtId="3" fontId="3" fillId="0" borderId="4" xfId="1" applyFont="1" applyBorder="1"/>
    <xf numFmtId="3" fontId="3" fillId="3" borderId="7" xfId="1" applyFont="1" applyFill="1" applyBorder="1"/>
    <xf numFmtId="4" fontId="3" fillId="0" borderId="8" xfId="1" applyNumberFormat="1" applyFont="1" applyBorder="1"/>
    <xf numFmtId="3" fontId="5" fillId="0" borderId="12" xfId="1" applyFont="1" applyFill="1" applyBorder="1"/>
    <xf numFmtId="4" fontId="2" fillId="2" borderId="18" xfId="1" applyNumberFormat="1" applyFont="1" applyFill="1" applyBorder="1"/>
    <xf numFmtId="3" fontId="2" fillId="2" borderId="18" xfId="1" applyFont="1" applyFill="1" applyBorder="1"/>
    <xf numFmtId="3" fontId="3" fillId="4" borderId="20" xfId="1" applyFont="1" applyFill="1" applyBorder="1"/>
    <xf numFmtId="0" fontId="0" fillId="0" borderId="0" xfId="0" applyBorder="1"/>
    <xf numFmtId="0" fontId="0" fillId="0" borderId="10" xfId="0" applyBorder="1"/>
    <xf numFmtId="0" fontId="0" fillId="0" borderId="9" xfId="0" applyBorder="1"/>
    <xf numFmtId="3" fontId="8" fillId="0" borderId="0" xfId="1" applyFont="1"/>
    <xf numFmtId="3" fontId="0" fillId="0" borderId="10" xfId="0" applyNumberFormat="1" applyFill="1" applyBorder="1"/>
    <xf numFmtId="3" fontId="2" fillId="2" borderId="1" xfId="1" applyNumberFormat="1" applyFont="1" applyFill="1" applyBorder="1"/>
    <xf numFmtId="3" fontId="2" fillId="2" borderId="19" xfId="1" applyNumberFormat="1" applyFont="1" applyFill="1" applyBorder="1"/>
    <xf numFmtId="3" fontId="4" fillId="0" borderId="0" xfId="1" applyNumberFormat="1" applyFont="1" applyFill="1" applyBorder="1"/>
    <xf numFmtId="3" fontId="3" fillId="4" borderId="17" xfId="1" applyNumberFormat="1" applyFont="1" applyFill="1" applyBorder="1"/>
    <xf numFmtId="3" fontId="3" fillId="4" borderId="21" xfId="1" applyNumberFormat="1" applyFont="1" applyFill="1" applyBorder="1"/>
    <xf numFmtId="3" fontId="7" fillId="0" borderId="5" xfId="1" applyNumberFormat="1" applyFont="1" applyBorder="1"/>
    <xf numFmtId="3" fontId="7" fillId="0" borderId="11" xfId="1" applyNumberFormat="1" applyFont="1" applyBorder="1"/>
    <xf numFmtId="3" fontId="1" fillId="0" borderId="0" xfId="1" applyNumberFormat="1" applyFill="1" applyBorder="1"/>
    <xf numFmtId="3" fontId="5" fillId="0" borderId="0" xfId="1" applyNumberFormat="1" applyFont="1" applyFill="1" applyBorder="1"/>
    <xf numFmtId="3" fontId="1" fillId="0" borderId="0" xfId="1" applyNumberFormat="1" applyFont="1" applyFill="1" applyBorder="1"/>
    <xf numFmtId="3" fontId="5" fillId="0" borderId="10" xfId="1" applyNumberFormat="1" applyFont="1" applyFill="1" applyBorder="1"/>
    <xf numFmtId="3" fontId="2" fillId="0" borderId="0" xfId="1" applyNumberFormat="1" applyFont="1" applyFill="1" applyBorder="1"/>
    <xf numFmtId="3" fontId="1" fillId="0" borderId="10" xfId="1" applyNumberFormat="1" applyFill="1" applyBorder="1"/>
    <xf numFmtId="3" fontId="0" fillId="0" borderId="0" xfId="0" applyNumberFormat="1" applyBorder="1"/>
    <xf numFmtId="3" fontId="0" fillId="0" borderId="10" xfId="0" applyNumberFormat="1" applyBorder="1"/>
    <xf numFmtId="3" fontId="0" fillId="0" borderId="5" xfId="0" applyNumberFormat="1" applyBorder="1"/>
    <xf numFmtId="3" fontId="0" fillId="0" borderId="11" xfId="0" applyNumberFormat="1" applyBorder="1"/>
    <xf numFmtId="3" fontId="2" fillId="0" borderId="10" xfId="1" applyNumberFormat="1" applyFont="1" applyFill="1" applyBorder="1"/>
    <xf numFmtId="3" fontId="2" fillId="3" borderId="8" xfId="1" applyNumberFormat="1" applyFont="1" applyFill="1" applyBorder="1"/>
    <xf numFmtId="3" fontId="1" fillId="0" borderId="13" xfId="1" applyNumberFormat="1" applyBorder="1"/>
    <xf numFmtId="3" fontId="1" fillId="0" borderId="14" xfId="1" applyNumberFormat="1" applyBorder="1"/>
    <xf numFmtId="3" fontId="1" fillId="0" borderId="0" xfId="1" applyNumberFormat="1" applyBorder="1"/>
    <xf numFmtId="3" fontId="1" fillId="0" borderId="10" xfId="1" applyNumberFormat="1" applyBorder="1"/>
    <xf numFmtId="3" fontId="1" fillId="0" borderId="5" xfId="1" applyNumberFormat="1" applyBorder="1"/>
    <xf numFmtId="3" fontId="1" fillId="0" borderId="11" xfId="1" applyNumberFormat="1" applyBorder="1"/>
    <xf numFmtId="3" fontId="2" fillId="2" borderId="15" xfId="1" applyNumberFormat="1" applyFont="1" applyFill="1" applyBorder="1"/>
    <xf numFmtId="3" fontId="2" fillId="2" borderId="22" xfId="1" applyNumberFormat="1" applyFont="1" applyFill="1" applyBorder="1"/>
    <xf numFmtId="3" fontId="2" fillId="3" borderId="6" xfId="0" applyNumberFormat="1" applyFont="1" applyFill="1" applyBorder="1"/>
    <xf numFmtId="3" fontId="2" fillId="3" borderId="16" xfId="0" applyNumberFormat="1" applyFont="1" applyFill="1" applyBorder="1"/>
    <xf numFmtId="3" fontId="2" fillId="3" borderId="8" xfId="0" applyNumberFormat="1" applyFont="1" applyFill="1" applyBorder="1"/>
    <xf numFmtId="3" fontId="2" fillId="3" borderId="9" xfId="0" applyNumberFormat="1" applyFont="1" applyFill="1" applyBorder="1"/>
    <xf numFmtId="3" fontId="2" fillId="2" borderId="23" xfId="1" applyFont="1" applyFill="1" applyBorder="1"/>
    <xf numFmtId="3" fontId="1" fillId="0" borderId="3" xfId="1" applyFont="1" applyFill="1" applyBorder="1"/>
    <xf numFmtId="3" fontId="1" fillId="2" borderId="24" xfId="1" applyFont="1" applyFill="1" applyBorder="1"/>
    <xf numFmtId="3" fontId="1" fillId="2" borderId="17" xfId="1" applyFont="1" applyFill="1" applyBorder="1"/>
    <xf numFmtId="3" fontId="7" fillId="0" borderId="3" xfId="1" applyFont="1" applyBorder="1"/>
    <xf numFmtId="3" fontId="3" fillId="0" borderId="7" xfId="1" applyFont="1" applyBorder="1"/>
    <xf numFmtId="3" fontId="1" fillId="0" borderId="4" xfId="1" applyFont="1" applyFill="1" applyBorder="1"/>
    <xf numFmtId="3" fontId="0" fillId="0" borderId="13" xfId="0" applyNumberFormat="1" applyBorder="1"/>
    <xf numFmtId="3" fontId="0" fillId="0" borderId="14" xfId="0" applyNumberFormat="1" applyBorder="1"/>
    <xf numFmtId="3" fontId="7" fillId="0" borderId="4" xfId="1" applyFont="1" applyBorder="1"/>
    <xf numFmtId="3" fontId="1" fillId="2" borderId="15" xfId="1" applyNumberFormat="1" applyFont="1" applyFill="1" applyBorder="1"/>
    <xf numFmtId="3" fontId="1" fillId="2" borderId="25" xfId="1" applyFont="1" applyFill="1" applyBorder="1"/>
    <xf numFmtId="3" fontId="2" fillId="2" borderId="20" xfId="1" applyFont="1" applyFill="1" applyBorder="1"/>
    <xf numFmtId="3" fontId="1" fillId="2" borderId="21" xfId="1" applyFont="1" applyFill="1" applyBorder="1"/>
    <xf numFmtId="3" fontId="2" fillId="3" borderId="9" xfId="1" applyNumberFormat="1" applyFont="1" applyFill="1" applyBorder="1"/>
    <xf numFmtId="3" fontId="1" fillId="2" borderId="22" xfId="1" applyNumberFormat="1" applyFont="1" applyFill="1" applyBorder="1"/>
    <xf numFmtId="3" fontId="7" fillId="0" borderId="0" xfId="1" applyNumberFormat="1" applyFont="1" applyBorder="1"/>
    <xf numFmtId="3" fontId="1" fillId="0" borderId="3" xfId="1" applyFont="1" applyBorder="1"/>
    <xf numFmtId="3" fontId="1" fillId="0" borderId="0" xfId="1" applyNumberFormat="1" applyFont="1" applyBorder="1"/>
    <xf numFmtId="3" fontId="2" fillId="0" borderId="0" xfId="1" applyNumberFormat="1" applyFont="1" applyBorder="1"/>
    <xf numFmtId="3" fontId="1" fillId="0" borderId="10" xfId="0" applyNumberFormat="1" applyFont="1" applyBorder="1"/>
    <xf numFmtId="3" fontId="1" fillId="0" borderId="4" xfId="1" applyFont="1" applyBorder="1"/>
    <xf numFmtId="0" fontId="0" fillId="0" borderId="12" xfId="0" applyBorder="1"/>
    <xf numFmtId="3" fontId="1" fillId="0" borderId="12" xfId="1" applyFont="1" applyFill="1" applyBorder="1"/>
    <xf numFmtId="3" fontId="2" fillId="2" borderId="2" xfId="1" applyFont="1" applyFill="1" applyBorder="1"/>
    <xf numFmtId="3" fontId="1" fillId="2" borderId="26" xfId="1" applyFont="1" applyFill="1" applyBorder="1"/>
    <xf numFmtId="3" fontId="1" fillId="2" borderId="27" xfId="1" applyFont="1" applyFill="1" applyBorder="1"/>
    <xf numFmtId="3" fontId="1" fillId="2" borderId="17" xfId="1" applyNumberFormat="1" applyFont="1" applyFill="1" applyBorder="1"/>
    <xf numFmtId="3" fontId="1" fillId="2" borderId="21" xfId="1" applyNumberFormat="1" applyFont="1" applyFill="1" applyBorder="1"/>
    <xf numFmtId="3" fontId="1" fillId="2" borderId="24" xfId="1" applyNumberFormat="1" applyFont="1" applyFill="1" applyBorder="1"/>
    <xf numFmtId="3" fontId="3" fillId="3" borderId="4" xfId="1" applyFont="1" applyFill="1" applyBorder="1"/>
    <xf numFmtId="3" fontId="2" fillId="3" borderId="5" xfId="1" applyNumberFormat="1" applyFont="1" applyFill="1" applyBorder="1"/>
    <xf numFmtId="3" fontId="2" fillId="3" borderId="11" xfId="1" applyNumberFormat="1" applyFont="1" applyFill="1" applyBorder="1"/>
    <xf numFmtId="4" fontId="7" fillId="0" borderId="0" xfId="1" applyNumberFormat="1" applyFont="1" applyBorder="1"/>
    <xf numFmtId="3" fontId="3" fillId="0" borderId="0" xfId="1" applyNumberFormat="1" applyFont="1" applyFill="1" applyBorder="1"/>
    <xf numFmtId="3" fontId="3" fillId="0" borderId="0" xfId="1" applyNumberFormat="1" applyFont="1" applyBorder="1"/>
    <xf numFmtId="3" fontId="7" fillId="0" borderId="10" xfId="1" applyNumberFormat="1" applyFont="1" applyBorder="1"/>
    <xf numFmtId="3" fontId="3" fillId="4" borderId="2" xfId="1" applyFont="1" applyFill="1" applyBorder="1" applyAlignment="1">
      <alignment horizontal="left"/>
    </xf>
    <xf numFmtId="3" fontId="3" fillId="4" borderId="6" xfId="1" applyFont="1" applyFill="1" applyBorder="1" applyAlignment="1">
      <alignment horizontal="left"/>
    </xf>
    <xf numFmtId="3" fontId="3" fillId="4" borderId="16" xfId="1" applyFont="1" applyFill="1" applyBorder="1" applyAlignment="1">
      <alignment horizontal="left"/>
    </xf>
    <xf numFmtId="3" fontId="3" fillId="4" borderId="7" xfId="1" applyFont="1" applyFill="1" applyBorder="1" applyAlignment="1">
      <alignment horizontal="left"/>
    </xf>
    <xf numFmtId="3" fontId="3" fillId="4" borderId="8" xfId="1" applyFont="1" applyFill="1" applyBorder="1" applyAlignment="1">
      <alignment horizontal="left"/>
    </xf>
    <xf numFmtId="3" fontId="3" fillId="4" borderId="9" xfId="1" applyFont="1" applyFill="1" applyBorder="1" applyAlignment="1">
      <alignment horizontal="left"/>
    </xf>
    <xf numFmtId="3" fontId="9" fillId="0" borderId="0" xfId="1" applyFont="1" applyAlignment="1">
      <alignment horizontal="center"/>
    </xf>
    <xf numFmtId="3" fontId="3" fillId="4" borderId="23" xfId="1" applyFont="1" applyFill="1" applyBorder="1" applyAlignment="1">
      <alignment horizontal="left"/>
    </xf>
    <xf numFmtId="3" fontId="3" fillId="4" borderId="15" xfId="1" applyFont="1" applyFill="1" applyBorder="1" applyAlignment="1">
      <alignment horizontal="left"/>
    </xf>
    <xf numFmtId="3" fontId="3" fillId="4" borderId="22" xfId="1" applyFont="1" applyFill="1" applyBorder="1" applyAlignment="1">
      <alignment horizontal="left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4"/>
  <sheetViews>
    <sheetView tabSelected="1" zoomScale="96" zoomScaleNormal="96" workbookViewId="0">
      <selection activeCell="F6" sqref="F6"/>
    </sheetView>
  </sheetViews>
  <sheetFormatPr defaultRowHeight="12.75" x14ac:dyDescent="0.2"/>
  <cols>
    <col min="1" max="1" width="73.5703125" customWidth="1"/>
    <col min="2" max="2" width="14" customWidth="1"/>
    <col min="3" max="3" width="13" customWidth="1"/>
    <col min="4" max="4" width="12.28515625" customWidth="1"/>
    <col min="5" max="5" width="11.42578125" customWidth="1"/>
    <col min="6" max="6" width="12.7109375" customWidth="1"/>
  </cols>
  <sheetData>
    <row r="1" spans="1:6" x14ac:dyDescent="0.2">
      <c r="A1" s="1"/>
      <c r="B1" s="1"/>
      <c r="C1" s="1"/>
      <c r="D1" s="1"/>
      <c r="E1" s="1"/>
    </row>
    <row r="2" spans="1:6" x14ac:dyDescent="0.2">
      <c r="A2" s="1"/>
      <c r="C2" s="1"/>
      <c r="D2" s="7" t="s">
        <v>85</v>
      </c>
      <c r="E2" s="1"/>
    </row>
    <row r="3" spans="1:6" x14ac:dyDescent="0.2">
      <c r="A3" s="1"/>
      <c r="C3" s="1"/>
      <c r="D3" s="12" t="s">
        <v>194</v>
      </c>
      <c r="E3" s="1"/>
    </row>
    <row r="4" spans="1:6" x14ac:dyDescent="0.2">
      <c r="A4" s="1"/>
      <c r="C4" s="1"/>
      <c r="D4" s="12"/>
      <c r="E4" s="1"/>
    </row>
    <row r="5" spans="1:6" ht="18" x14ac:dyDescent="0.25">
      <c r="A5" s="103" t="s">
        <v>87</v>
      </c>
      <c r="B5" s="103"/>
      <c r="C5" s="103"/>
      <c r="D5" s="103"/>
      <c r="E5" s="103"/>
      <c r="F5" s="103"/>
    </row>
    <row r="6" spans="1:6" ht="15.75" x14ac:dyDescent="0.25">
      <c r="A6" s="27"/>
      <c r="B6" s="12"/>
      <c r="C6" s="1"/>
      <c r="D6" s="1"/>
      <c r="E6" s="1"/>
    </row>
    <row r="7" spans="1:6" ht="15.75" x14ac:dyDescent="0.25">
      <c r="A7" s="27" t="s">
        <v>86</v>
      </c>
      <c r="B7" s="1"/>
      <c r="C7" s="1"/>
      <c r="D7" s="1"/>
      <c r="E7" s="1"/>
    </row>
    <row r="8" spans="1:6" ht="13.5" thickBot="1" x14ac:dyDescent="0.25">
      <c r="A8" s="1"/>
      <c r="B8" s="1"/>
      <c r="C8" s="1"/>
      <c r="D8" s="1"/>
      <c r="E8" s="1"/>
    </row>
    <row r="9" spans="1:6" x14ac:dyDescent="0.2">
      <c r="A9" s="8"/>
      <c r="B9" s="9">
        <v>2017</v>
      </c>
      <c r="C9" s="9">
        <v>2018</v>
      </c>
      <c r="D9" s="9">
        <v>2019</v>
      </c>
      <c r="E9" s="9">
        <v>2020</v>
      </c>
      <c r="F9" s="14">
        <v>2021</v>
      </c>
    </row>
    <row r="10" spans="1:6" ht="13.5" thickBot="1" x14ac:dyDescent="0.25">
      <c r="A10" s="10"/>
      <c r="B10" s="11" t="s">
        <v>11</v>
      </c>
      <c r="C10" s="11" t="s">
        <v>11</v>
      </c>
      <c r="D10" s="11" t="s">
        <v>11</v>
      </c>
      <c r="E10" s="11" t="s">
        <v>11</v>
      </c>
      <c r="F10" s="13" t="s">
        <v>11</v>
      </c>
    </row>
    <row r="11" spans="1:6" ht="15.75" thickBot="1" x14ac:dyDescent="0.3">
      <c r="A11" s="15" t="s">
        <v>1</v>
      </c>
      <c r="B11" s="16"/>
      <c r="C11" s="16"/>
      <c r="D11" s="16"/>
      <c r="E11" s="16"/>
      <c r="F11" s="25"/>
    </row>
    <row r="12" spans="1:6" ht="15" x14ac:dyDescent="0.25">
      <c r="A12" s="97" t="s">
        <v>142</v>
      </c>
      <c r="B12" s="98"/>
      <c r="C12" s="98"/>
      <c r="D12" s="98"/>
      <c r="E12" s="98"/>
      <c r="F12" s="99"/>
    </row>
    <row r="13" spans="1:6" x14ac:dyDescent="0.2">
      <c r="A13" s="21" t="s">
        <v>50</v>
      </c>
      <c r="B13" s="29">
        <f>SUM(B14)</f>
        <v>0</v>
      </c>
      <c r="C13" s="29">
        <f>SUM(C14)</f>
        <v>0</v>
      </c>
      <c r="D13" s="29">
        <f>SUM(D14)</f>
        <v>420000</v>
      </c>
      <c r="E13" s="29">
        <f>SUM(E14)</f>
        <v>0</v>
      </c>
      <c r="F13" s="30">
        <f>SUM(F14)</f>
        <v>0</v>
      </c>
    </row>
    <row r="14" spans="1:6" x14ac:dyDescent="0.2">
      <c r="A14" s="4" t="s">
        <v>7</v>
      </c>
      <c r="B14" s="31"/>
      <c r="C14" s="31"/>
      <c r="D14" s="31">
        <v>420000</v>
      </c>
      <c r="E14" s="31"/>
      <c r="F14" s="28"/>
    </row>
    <row r="15" spans="1:6" x14ac:dyDescent="0.2">
      <c r="A15" s="21" t="s">
        <v>52</v>
      </c>
      <c r="B15" s="29">
        <f>SUM(B16)</f>
        <v>11200</v>
      </c>
      <c r="C15" s="29">
        <f>SUM(C16)</f>
        <v>0</v>
      </c>
      <c r="D15" s="29">
        <f>SUM(D16)</f>
        <v>0</v>
      </c>
      <c r="E15" s="29">
        <f>SUM(E16)</f>
        <v>0</v>
      </c>
      <c r="F15" s="30">
        <f>SUM(F16)</f>
        <v>0</v>
      </c>
    </row>
    <row r="16" spans="1:6" x14ac:dyDescent="0.2">
      <c r="A16" s="4" t="s">
        <v>7</v>
      </c>
      <c r="B16" s="31">
        <v>11200</v>
      </c>
      <c r="C16" s="31"/>
      <c r="D16" s="31"/>
      <c r="E16" s="31"/>
      <c r="F16" s="28"/>
    </row>
    <row r="17" spans="1:6" ht="15" x14ac:dyDescent="0.25">
      <c r="A17" s="23" t="s">
        <v>143</v>
      </c>
      <c r="B17" s="32">
        <f>B13+B15</f>
        <v>11200</v>
      </c>
      <c r="C17" s="32">
        <f t="shared" ref="C17:F17" si="0">C13+C15</f>
        <v>0</v>
      </c>
      <c r="D17" s="32">
        <f t="shared" si="0"/>
        <v>420000</v>
      </c>
      <c r="E17" s="32">
        <f t="shared" si="0"/>
        <v>0</v>
      </c>
      <c r="F17" s="33">
        <f t="shared" si="0"/>
        <v>0</v>
      </c>
    </row>
    <row r="18" spans="1:6" ht="15" thickBot="1" x14ac:dyDescent="0.25">
      <c r="A18" s="5" t="s">
        <v>7</v>
      </c>
      <c r="B18" s="34">
        <f>B16</f>
        <v>11200</v>
      </c>
      <c r="C18" s="34">
        <f>C14+C16</f>
        <v>0</v>
      </c>
      <c r="D18" s="34">
        <f t="shared" ref="D18:F18" si="1">D14+D16</f>
        <v>420000</v>
      </c>
      <c r="E18" s="34">
        <f t="shared" si="1"/>
        <v>0</v>
      </c>
      <c r="F18" s="35">
        <f t="shared" si="1"/>
        <v>0</v>
      </c>
    </row>
    <row r="19" spans="1:6" ht="15" x14ac:dyDescent="0.25">
      <c r="A19" s="97" t="s">
        <v>139</v>
      </c>
      <c r="B19" s="98"/>
      <c r="C19" s="98"/>
      <c r="D19" s="98"/>
      <c r="E19" s="98"/>
      <c r="F19" s="99"/>
    </row>
    <row r="20" spans="1:6" x14ac:dyDescent="0.2">
      <c r="A20" s="22" t="s">
        <v>53</v>
      </c>
      <c r="B20" s="29">
        <f>SUM(B21)</f>
        <v>45000</v>
      </c>
      <c r="C20" s="29">
        <f>SUM(C21)</f>
        <v>0</v>
      </c>
      <c r="D20" s="29">
        <f>SUM(D21)</f>
        <v>0</v>
      </c>
      <c r="E20" s="29">
        <f>SUM(E21)</f>
        <v>0</v>
      </c>
      <c r="F20" s="30">
        <f>SUM(F21)</f>
        <v>0</v>
      </c>
    </row>
    <row r="21" spans="1:6" x14ac:dyDescent="0.2">
      <c r="A21" s="4" t="s">
        <v>7</v>
      </c>
      <c r="B21" s="36">
        <v>45000</v>
      </c>
      <c r="C21" s="36"/>
      <c r="D21" s="37"/>
      <c r="E21" s="36"/>
      <c r="F21" s="28"/>
    </row>
    <row r="22" spans="1:6" x14ac:dyDescent="0.2">
      <c r="A22" s="22" t="s">
        <v>54</v>
      </c>
      <c r="B22" s="29">
        <f>SUM(B23)</f>
        <v>0</v>
      </c>
      <c r="C22" s="29">
        <f>SUM(C23)</f>
        <v>73000</v>
      </c>
      <c r="D22" s="29">
        <f>SUM(D23)</f>
        <v>0</v>
      </c>
      <c r="E22" s="29">
        <f>SUM(E23)</f>
        <v>0</v>
      </c>
      <c r="F22" s="30">
        <f>SUM(F23)</f>
        <v>0</v>
      </c>
    </row>
    <row r="23" spans="1:6" x14ac:dyDescent="0.2">
      <c r="A23" s="4" t="s">
        <v>7</v>
      </c>
      <c r="B23" s="36"/>
      <c r="C23" s="36">
        <v>73000</v>
      </c>
      <c r="D23" s="37"/>
      <c r="E23" s="36"/>
      <c r="F23" s="28"/>
    </row>
    <row r="24" spans="1:6" x14ac:dyDescent="0.2">
      <c r="A24" s="22" t="s">
        <v>26</v>
      </c>
      <c r="B24" s="29">
        <f>SUM(B25)</f>
        <v>8000</v>
      </c>
      <c r="C24" s="29">
        <f>SUM(C25)</f>
        <v>0</v>
      </c>
      <c r="D24" s="29">
        <f>SUM(D25)</f>
        <v>8000</v>
      </c>
      <c r="E24" s="29">
        <f>SUM(E25)</f>
        <v>0</v>
      </c>
      <c r="F24" s="30">
        <f>SUM(F25)</f>
        <v>0</v>
      </c>
    </row>
    <row r="25" spans="1:6" x14ac:dyDescent="0.2">
      <c r="A25" s="4" t="s">
        <v>7</v>
      </c>
      <c r="B25" s="38">
        <v>8000</v>
      </c>
      <c r="C25" s="37"/>
      <c r="D25" s="37">
        <v>8000</v>
      </c>
      <c r="E25" s="37"/>
      <c r="F25" s="28"/>
    </row>
    <row r="26" spans="1:6" x14ac:dyDescent="0.2">
      <c r="A26" s="22" t="s">
        <v>43</v>
      </c>
      <c r="B26" s="29">
        <f>SUM(B27)</f>
        <v>24000</v>
      </c>
      <c r="C26" s="29">
        <f>SUM(C27)</f>
        <v>24000</v>
      </c>
      <c r="D26" s="29">
        <f>SUM(D27)</f>
        <v>24000</v>
      </c>
      <c r="E26" s="29">
        <f>SUM(E27)</f>
        <v>24000</v>
      </c>
      <c r="F26" s="30">
        <f>SUM(F27)</f>
        <v>24000</v>
      </c>
    </row>
    <row r="27" spans="1:6" x14ac:dyDescent="0.2">
      <c r="A27" s="4" t="s">
        <v>7</v>
      </c>
      <c r="B27" s="37">
        <v>24000</v>
      </c>
      <c r="C27" s="37">
        <v>24000</v>
      </c>
      <c r="D27" s="37">
        <v>24000</v>
      </c>
      <c r="E27" s="37">
        <v>24000</v>
      </c>
      <c r="F27" s="39">
        <v>24000</v>
      </c>
    </row>
    <row r="28" spans="1:6" ht="15" x14ac:dyDescent="0.25">
      <c r="A28" s="23" t="s">
        <v>55</v>
      </c>
      <c r="B28" s="32">
        <f>SUM(B29)</f>
        <v>77000</v>
      </c>
      <c r="C28" s="32">
        <f t="shared" ref="C28:F28" si="2">SUM(C29)</f>
        <v>97000</v>
      </c>
      <c r="D28" s="32">
        <f t="shared" si="2"/>
        <v>32000</v>
      </c>
      <c r="E28" s="32">
        <f t="shared" si="2"/>
        <v>24000</v>
      </c>
      <c r="F28" s="33">
        <f t="shared" si="2"/>
        <v>24000</v>
      </c>
    </row>
    <row r="29" spans="1:6" ht="15" thickBot="1" x14ac:dyDescent="0.25">
      <c r="A29" s="5" t="s">
        <v>7</v>
      </c>
      <c r="B29" s="34">
        <f>B21+B23+B25+B27</f>
        <v>77000</v>
      </c>
      <c r="C29" s="34">
        <f t="shared" ref="C29:F29" si="3">C21+C23+C25+C27</f>
        <v>97000</v>
      </c>
      <c r="D29" s="34">
        <f t="shared" si="3"/>
        <v>32000</v>
      </c>
      <c r="E29" s="34">
        <f t="shared" si="3"/>
        <v>24000</v>
      </c>
      <c r="F29" s="35">
        <f t="shared" si="3"/>
        <v>24000</v>
      </c>
    </row>
    <row r="30" spans="1:6" ht="15" x14ac:dyDescent="0.25">
      <c r="A30" s="97" t="s">
        <v>140</v>
      </c>
      <c r="B30" s="98"/>
      <c r="C30" s="98"/>
      <c r="D30" s="98"/>
      <c r="E30" s="98"/>
      <c r="F30" s="99"/>
    </row>
    <row r="31" spans="1:6" x14ac:dyDescent="0.2">
      <c r="A31" s="22" t="s">
        <v>25</v>
      </c>
      <c r="B31" s="29">
        <f>SUM(B32:B33)</f>
        <v>779810</v>
      </c>
      <c r="C31" s="29">
        <f>SUM(C32:C33)</f>
        <v>877810</v>
      </c>
      <c r="D31" s="29">
        <f>SUM(D32:D33)</f>
        <v>1841620</v>
      </c>
      <c r="E31" s="29">
        <f>SUM(E32:E33)</f>
        <v>1414500</v>
      </c>
      <c r="F31" s="30">
        <f>SUM(F32:F33)</f>
        <v>1329060</v>
      </c>
    </row>
    <row r="32" spans="1:6" x14ac:dyDescent="0.2">
      <c r="A32" s="4" t="s">
        <v>41</v>
      </c>
      <c r="B32" s="37">
        <v>687870</v>
      </c>
      <c r="C32" s="37">
        <v>687870</v>
      </c>
      <c r="D32" s="31">
        <v>687870</v>
      </c>
      <c r="E32" s="31">
        <v>687870</v>
      </c>
      <c r="F32" s="28">
        <v>687870</v>
      </c>
    </row>
    <row r="33" spans="1:6" x14ac:dyDescent="0.2">
      <c r="A33" s="4" t="s">
        <v>7</v>
      </c>
      <c r="B33" s="37">
        <v>91940</v>
      </c>
      <c r="C33" s="37">
        <v>189940</v>
      </c>
      <c r="D33" s="37">
        <v>1153750</v>
      </c>
      <c r="E33" s="37">
        <v>726630</v>
      </c>
      <c r="F33" s="39">
        <v>641190</v>
      </c>
    </row>
    <row r="34" spans="1:6" x14ac:dyDescent="0.2">
      <c r="A34" s="22" t="s">
        <v>12</v>
      </c>
      <c r="B34" s="29">
        <f>SUM(B35:B36)</f>
        <v>185000</v>
      </c>
      <c r="C34" s="29">
        <f>SUM(C35:C36)</f>
        <v>0</v>
      </c>
      <c r="D34" s="29">
        <f>SUM(D35:D36)</f>
        <v>0</v>
      </c>
      <c r="E34" s="29">
        <f>SUM(E35:E36)</f>
        <v>0</v>
      </c>
      <c r="F34" s="30">
        <f>SUM(F35:F36)</f>
        <v>0</v>
      </c>
    </row>
    <row r="35" spans="1:6" x14ac:dyDescent="0.2">
      <c r="A35" s="4" t="s">
        <v>6</v>
      </c>
      <c r="B35" s="36">
        <v>157250</v>
      </c>
      <c r="C35" s="36"/>
      <c r="D35" s="36"/>
      <c r="E35" s="36"/>
      <c r="F35" s="28"/>
    </row>
    <row r="36" spans="1:6" x14ac:dyDescent="0.2">
      <c r="A36" s="4" t="s">
        <v>7</v>
      </c>
      <c r="B36" s="36">
        <v>27750</v>
      </c>
      <c r="C36" s="36"/>
      <c r="D36" s="36"/>
      <c r="E36" s="36"/>
      <c r="F36" s="28"/>
    </row>
    <row r="37" spans="1:6" x14ac:dyDescent="0.2">
      <c r="A37" s="22" t="s">
        <v>13</v>
      </c>
      <c r="B37" s="29">
        <f>SUM(B38:B39)</f>
        <v>650000</v>
      </c>
      <c r="C37" s="29">
        <f>SUM(C38:C39)</f>
        <v>0</v>
      </c>
      <c r="D37" s="29">
        <f>SUM(D38:D39)</f>
        <v>0</v>
      </c>
      <c r="E37" s="29">
        <f>SUM(E38:E39)</f>
        <v>0</v>
      </c>
      <c r="F37" s="30">
        <f>SUM(F38:F39)</f>
        <v>0</v>
      </c>
    </row>
    <row r="38" spans="1:6" x14ac:dyDescent="0.2">
      <c r="A38" s="4" t="s">
        <v>6</v>
      </c>
      <c r="B38" s="36">
        <v>552500</v>
      </c>
      <c r="C38" s="36"/>
      <c r="D38" s="36"/>
      <c r="E38" s="36"/>
      <c r="F38" s="28"/>
    </row>
    <row r="39" spans="1:6" x14ac:dyDescent="0.2">
      <c r="A39" s="4" t="s">
        <v>7</v>
      </c>
      <c r="B39" s="37">
        <v>97500</v>
      </c>
      <c r="C39" s="37"/>
      <c r="D39" s="37"/>
      <c r="E39" s="40"/>
      <c r="F39" s="28"/>
    </row>
    <row r="40" spans="1:6" x14ac:dyDescent="0.2">
      <c r="A40" s="22" t="s">
        <v>56</v>
      </c>
      <c r="B40" s="29">
        <f>SUM(B41)</f>
        <v>0</v>
      </c>
      <c r="C40" s="29">
        <f>SUM(C41)</f>
        <v>300000</v>
      </c>
      <c r="D40" s="29">
        <f>SUM(D41)</f>
        <v>0</v>
      </c>
      <c r="E40" s="29">
        <f>SUM(E41)</f>
        <v>0</v>
      </c>
      <c r="F40" s="30">
        <f>SUM(F41)</f>
        <v>0</v>
      </c>
    </row>
    <row r="41" spans="1:6" x14ac:dyDescent="0.2">
      <c r="A41" s="4" t="s">
        <v>7</v>
      </c>
      <c r="B41" s="36"/>
      <c r="C41" s="36">
        <v>300000</v>
      </c>
      <c r="D41" s="36"/>
      <c r="E41" s="36"/>
      <c r="F41" s="41"/>
    </row>
    <row r="42" spans="1:6" x14ac:dyDescent="0.2">
      <c r="A42" s="22" t="s">
        <v>20</v>
      </c>
      <c r="B42" s="29">
        <f>SUM(B43:B44)</f>
        <v>1146600</v>
      </c>
      <c r="C42" s="29">
        <f>SUM(C43:C44)</f>
        <v>0</v>
      </c>
      <c r="D42" s="29">
        <f>SUM(D43:D44)</f>
        <v>0</v>
      </c>
      <c r="E42" s="29">
        <f>SUM(E43:E44)</f>
        <v>0</v>
      </c>
      <c r="F42" s="30">
        <f>SUM(F43:F44)</f>
        <v>0</v>
      </c>
    </row>
    <row r="43" spans="1:6" x14ac:dyDescent="0.2">
      <c r="A43" s="4" t="s">
        <v>6</v>
      </c>
      <c r="B43" s="36">
        <v>994500</v>
      </c>
      <c r="C43" s="36"/>
      <c r="D43" s="37"/>
      <c r="E43" s="36"/>
      <c r="F43" s="28"/>
    </row>
    <row r="44" spans="1:6" x14ac:dyDescent="0.2">
      <c r="A44" s="4" t="s">
        <v>7</v>
      </c>
      <c r="B44" s="36">
        <v>152100</v>
      </c>
      <c r="C44" s="36"/>
      <c r="D44" s="37"/>
      <c r="E44" s="36"/>
      <c r="F44" s="28"/>
    </row>
    <row r="45" spans="1:6" x14ac:dyDescent="0.2">
      <c r="A45" s="22" t="s">
        <v>21</v>
      </c>
      <c r="B45" s="29">
        <f>SUM(B46:B47)</f>
        <v>0</v>
      </c>
      <c r="C45" s="29">
        <f>SUM(C46:C47)</f>
        <v>0</v>
      </c>
      <c r="D45" s="29">
        <f>SUM(D46:D47)</f>
        <v>10000</v>
      </c>
      <c r="E45" s="29">
        <f>SUM(E46:E47)</f>
        <v>440000</v>
      </c>
      <c r="F45" s="30">
        <f>SUM(F46:F47)</f>
        <v>0</v>
      </c>
    </row>
    <row r="46" spans="1:6" x14ac:dyDescent="0.2">
      <c r="A46" s="4" t="s">
        <v>6</v>
      </c>
      <c r="B46" s="36"/>
      <c r="C46" s="36"/>
      <c r="D46" s="36"/>
      <c r="E46" s="36">
        <v>382500</v>
      </c>
      <c r="F46" s="28"/>
    </row>
    <row r="47" spans="1:6" x14ac:dyDescent="0.2">
      <c r="A47" s="4" t="s">
        <v>7</v>
      </c>
      <c r="B47" s="40"/>
      <c r="C47" s="40"/>
      <c r="D47" s="37">
        <v>10000</v>
      </c>
      <c r="E47" s="37">
        <v>57500</v>
      </c>
      <c r="F47" s="28"/>
    </row>
    <row r="48" spans="1:6" x14ac:dyDescent="0.2">
      <c r="A48" s="22" t="s">
        <v>22</v>
      </c>
      <c r="B48" s="29">
        <f>SUM(B49:B50)</f>
        <v>274400</v>
      </c>
      <c r="C48" s="29">
        <f>SUM(C49:C50)</f>
        <v>0</v>
      </c>
      <c r="D48" s="29">
        <f>SUM(D49:D50)</f>
        <v>0</v>
      </c>
      <c r="E48" s="29">
        <f>SUM(E49:E50)</f>
        <v>0</v>
      </c>
      <c r="F48" s="30">
        <f>SUM(F49:F50)</f>
        <v>0</v>
      </c>
    </row>
    <row r="49" spans="1:6" x14ac:dyDescent="0.2">
      <c r="A49" s="4" t="s">
        <v>6</v>
      </c>
      <c r="B49" s="37">
        <v>238000</v>
      </c>
      <c r="C49" s="37"/>
      <c r="D49" s="40"/>
      <c r="E49" s="37"/>
      <c r="F49" s="28"/>
    </row>
    <row r="50" spans="1:6" x14ac:dyDescent="0.2">
      <c r="A50" s="4" t="s">
        <v>7</v>
      </c>
      <c r="B50" s="36">
        <v>36400</v>
      </c>
      <c r="C50" s="36"/>
      <c r="D50" s="36"/>
      <c r="E50" s="36"/>
      <c r="F50" s="28"/>
    </row>
    <row r="51" spans="1:6" x14ac:dyDescent="0.2">
      <c r="A51" s="22" t="s">
        <v>57</v>
      </c>
      <c r="B51" s="29">
        <f>SUM(B52)</f>
        <v>0</v>
      </c>
      <c r="C51" s="29">
        <f>SUM(C52)</f>
        <v>360000</v>
      </c>
      <c r="D51" s="29">
        <f>SUM(D52)</f>
        <v>0</v>
      </c>
      <c r="E51" s="29">
        <f>SUM(E52)</f>
        <v>0</v>
      </c>
      <c r="F51" s="30">
        <f>SUM(F52)</f>
        <v>0</v>
      </c>
    </row>
    <row r="52" spans="1:6" x14ac:dyDescent="0.2">
      <c r="A52" s="4" t="s">
        <v>7</v>
      </c>
      <c r="B52" s="37"/>
      <c r="C52" s="37">
        <v>360000</v>
      </c>
      <c r="D52" s="37"/>
      <c r="E52" s="36"/>
      <c r="F52" s="41"/>
    </row>
    <row r="53" spans="1:6" x14ac:dyDescent="0.2">
      <c r="A53" s="22" t="s">
        <v>39</v>
      </c>
      <c r="B53" s="29">
        <f>SUM(B54:B55)</f>
        <v>245000</v>
      </c>
      <c r="C53" s="29">
        <f>SUM(C54:C55)</f>
        <v>0</v>
      </c>
      <c r="D53" s="29">
        <f>SUM(D54:D55)</f>
        <v>0</v>
      </c>
      <c r="E53" s="29">
        <f>SUM(E54:E55)</f>
        <v>0</v>
      </c>
      <c r="F53" s="30">
        <f>SUM(F54:F55)</f>
        <v>0</v>
      </c>
    </row>
    <row r="54" spans="1:6" x14ac:dyDescent="0.2">
      <c r="A54" s="4" t="s">
        <v>6</v>
      </c>
      <c r="B54" s="37">
        <v>212500</v>
      </c>
      <c r="C54" s="37"/>
      <c r="D54" s="40"/>
      <c r="E54" s="40"/>
      <c r="F54" s="28"/>
    </row>
    <row r="55" spans="1:6" x14ac:dyDescent="0.2">
      <c r="A55" s="4" t="s">
        <v>7</v>
      </c>
      <c r="B55" s="36">
        <v>32500</v>
      </c>
      <c r="C55" s="36"/>
      <c r="D55" s="36"/>
      <c r="E55" s="36"/>
      <c r="F55" s="28"/>
    </row>
    <row r="56" spans="1:6" x14ac:dyDescent="0.2">
      <c r="A56" s="21" t="s">
        <v>35</v>
      </c>
      <c r="B56" s="29">
        <f>SUM(B57:B58)</f>
        <v>886840</v>
      </c>
      <c r="C56" s="29">
        <f>SUM(C57:C58)</f>
        <v>0</v>
      </c>
      <c r="D56" s="29">
        <f>SUM(D57:D58)</f>
        <v>0</v>
      </c>
      <c r="E56" s="29">
        <f>SUM(E57:E58)</f>
        <v>0</v>
      </c>
      <c r="F56" s="30">
        <f>SUM(F57:F58)</f>
        <v>0</v>
      </c>
    </row>
    <row r="57" spans="1:6" x14ac:dyDescent="0.2">
      <c r="A57" s="4" t="s">
        <v>6</v>
      </c>
      <c r="B57" s="37">
        <v>796750</v>
      </c>
      <c r="C57" s="31"/>
      <c r="D57" s="31"/>
      <c r="E57" s="31"/>
      <c r="F57" s="28"/>
    </row>
    <row r="58" spans="1:6" x14ac:dyDescent="0.2">
      <c r="A58" s="4" t="s">
        <v>7</v>
      </c>
      <c r="B58" s="37">
        <v>90090</v>
      </c>
      <c r="C58" s="37"/>
      <c r="D58" s="40"/>
      <c r="E58" s="40"/>
      <c r="F58" s="28"/>
    </row>
    <row r="59" spans="1:6" x14ac:dyDescent="0.2">
      <c r="A59" s="22" t="s">
        <v>58</v>
      </c>
      <c r="B59" s="29">
        <f>SUM(B60)</f>
        <v>120000</v>
      </c>
      <c r="C59" s="29">
        <f>SUM(C60)</f>
        <v>0</v>
      </c>
      <c r="D59" s="29">
        <f>SUM(D60)</f>
        <v>0</v>
      </c>
      <c r="E59" s="29">
        <f>SUM(E60)</f>
        <v>0</v>
      </c>
      <c r="F59" s="30">
        <f>SUM(F60)</f>
        <v>0</v>
      </c>
    </row>
    <row r="60" spans="1:6" x14ac:dyDescent="0.2">
      <c r="A60" s="4" t="s">
        <v>7</v>
      </c>
      <c r="B60" s="36">
        <v>120000</v>
      </c>
      <c r="C60" s="36"/>
      <c r="D60" s="36"/>
      <c r="E60" s="36"/>
      <c r="F60" s="41"/>
    </row>
    <row r="61" spans="1:6" x14ac:dyDescent="0.2">
      <c r="A61" s="22" t="s">
        <v>59</v>
      </c>
      <c r="B61" s="29">
        <f>SUM(B62)</f>
        <v>200000</v>
      </c>
      <c r="C61" s="29">
        <f>SUM(C62)</f>
        <v>0</v>
      </c>
      <c r="D61" s="29">
        <f>SUM(D62)</f>
        <v>0</v>
      </c>
      <c r="E61" s="29">
        <f>SUM(E62)</f>
        <v>0</v>
      </c>
      <c r="F61" s="30">
        <f>SUM(F62)</f>
        <v>0</v>
      </c>
    </row>
    <row r="62" spans="1:6" x14ac:dyDescent="0.2">
      <c r="A62" s="4" t="s">
        <v>7</v>
      </c>
      <c r="B62" s="36">
        <v>200000</v>
      </c>
      <c r="C62" s="36"/>
      <c r="D62" s="36"/>
      <c r="E62" s="36"/>
      <c r="F62" s="41"/>
    </row>
    <row r="63" spans="1:6" x14ac:dyDescent="0.2">
      <c r="A63" s="22" t="s">
        <v>14</v>
      </c>
      <c r="B63" s="29">
        <f>SUM(B64:B65)</f>
        <v>1200000</v>
      </c>
      <c r="C63" s="29">
        <f>SUM(C64:C65)</f>
        <v>0</v>
      </c>
      <c r="D63" s="29">
        <f>SUM(D64:D65)</f>
        <v>0</v>
      </c>
      <c r="E63" s="29">
        <f>SUM(E64:E65)</f>
        <v>0</v>
      </c>
      <c r="F63" s="30">
        <f>SUM(F64:F65)</f>
        <v>0</v>
      </c>
    </row>
    <row r="64" spans="1:6" x14ac:dyDescent="0.2">
      <c r="A64" s="4" t="s">
        <v>6</v>
      </c>
      <c r="B64" s="37">
        <v>1020000</v>
      </c>
      <c r="C64" s="37"/>
      <c r="D64" s="37"/>
      <c r="E64" s="40"/>
      <c r="F64" s="28"/>
    </row>
    <row r="65" spans="1:6" x14ac:dyDescent="0.2">
      <c r="A65" s="4" t="s">
        <v>7</v>
      </c>
      <c r="B65" s="36">
        <v>180000</v>
      </c>
      <c r="C65" s="36"/>
      <c r="D65" s="36"/>
      <c r="E65" s="36"/>
      <c r="F65" s="28"/>
    </row>
    <row r="66" spans="1:6" x14ac:dyDescent="0.2">
      <c r="A66" s="22" t="s">
        <v>42</v>
      </c>
      <c r="B66" s="29">
        <f>SUM(B67:B68)</f>
        <v>0</v>
      </c>
      <c r="C66" s="29">
        <f>SUM(C67:C68)</f>
        <v>1005410</v>
      </c>
      <c r="D66" s="29">
        <f>SUM(D67:D68)</f>
        <v>0</v>
      </c>
      <c r="E66" s="29">
        <f>SUM(E67:E68)</f>
        <v>0</v>
      </c>
      <c r="F66" s="30">
        <f>SUM(F67:F68)</f>
        <v>0</v>
      </c>
    </row>
    <row r="67" spans="1:6" x14ac:dyDescent="0.2">
      <c r="A67" s="4" t="s">
        <v>6</v>
      </c>
      <c r="B67" s="36"/>
      <c r="C67" s="36">
        <v>865160</v>
      </c>
      <c r="D67" s="36"/>
      <c r="E67" s="36"/>
      <c r="F67" s="28"/>
    </row>
    <row r="68" spans="1:6" x14ac:dyDescent="0.2">
      <c r="A68" s="4" t="s">
        <v>7</v>
      </c>
      <c r="B68" s="36"/>
      <c r="C68" s="36">
        <v>140250</v>
      </c>
      <c r="D68" s="36"/>
      <c r="E68" s="36"/>
      <c r="F68" s="28"/>
    </row>
    <row r="69" spans="1:6" x14ac:dyDescent="0.2">
      <c r="A69" s="22" t="s">
        <v>5</v>
      </c>
      <c r="B69" s="29">
        <f>SUM(B70:B70)</f>
        <v>40000</v>
      </c>
      <c r="C69" s="29">
        <f>SUM(C70:C70)</f>
        <v>0</v>
      </c>
      <c r="D69" s="29">
        <f>SUM(D70:D70)</f>
        <v>0</v>
      </c>
      <c r="E69" s="29">
        <f>SUM(E70:E70)</f>
        <v>0</v>
      </c>
      <c r="F69" s="30">
        <f>SUM(F70:F70)</f>
        <v>0</v>
      </c>
    </row>
    <row r="70" spans="1:6" x14ac:dyDescent="0.2">
      <c r="A70" s="4" t="s">
        <v>7</v>
      </c>
      <c r="B70" s="37">
        <v>40000</v>
      </c>
      <c r="C70" s="37"/>
      <c r="D70" s="37"/>
      <c r="E70" s="37"/>
      <c r="F70" s="28"/>
    </row>
    <row r="71" spans="1:6" ht="15" x14ac:dyDescent="0.25">
      <c r="A71" s="23" t="s">
        <v>83</v>
      </c>
      <c r="B71" s="32">
        <f>SUM(B72:B74)</f>
        <v>5727650</v>
      </c>
      <c r="C71" s="32">
        <f t="shared" ref="C71:F71" si="4">SUM(C72:C74)</f>
        <v>2543220</v>
      </c>
      <c r="D71" s="32">
        <f t="shared" si="4"/>
        <v>1851620</v>
      </c>
      <c r="E71" s="32">
        <f t="shared" si="4"/>
        <v>1854500</v>
      </c>
      <c r="F71" s="33">
        <f t="shared" si="4"/>
        <v>1329060</v>
      </c>
    </row>
    <row r="72" spans="1:6" x14ac:dyDescent="0.2">
      <c r="A72" s="4" t="s">
        <v>6</v>
      </c>
      <c r="B72" s="42">
        <f>B35+B38+B43+B46+B49+B54+B57+B64+B67</f>
        <v>3971500</v>
      </c>
      <c r="C72" s="42">
        <f t="shared" ref="C72:F72" si="5">C35+C38+C43+C46+C49+C54+C57+C64+C67</f>
        <v>865160</v>
      </c>
      <c r="D72" s="42">
        <f t="shared" si="5"/>
        <v>0</v>
      </c>
      <c r="E72" s="42">
        <f t="shared" si="5"/>
        <v>382500</v>
      </c>
      <c r="F72" s="43">
        <f t="shared" si="5"/>
        <v>0</v>
      </c>
    </row>
    <row r="73" spans="1:6" x14ac:dyDescent="0.2">
      <c r="A73" s="4" t="s">
        <v>41</v>
      </c>
      <c r="B73" s="42">
        <f>B32</f>
        <v>687870</v>
      </c>
      <c r="C73" s="42">
        <f t="shared" ref="C73:F73" si="6">C32</f>
        <v>687870</v>
      </c>
      <c r="D73" s="42">
        <f t="shared" si="6"/>
        <v>687870</v>
      </c>
      <c r="E73" s="42">
        <f t="shared" si="6"/>
        <v>687870</v>
      </c>
      <c r="F73" s="43">
        <f t="shared" si="6"/>
        <v>687870</v>
      </c>
    </row>
    <row r="74" spans="1:6" ht="13.5" thickBot="1" x14ac:dyDescent="0.25">
      <c r="A74" s="5" t="s">
        <v>7</v>
      </c>
      <c r="B74" s="44">
        <f>B33+B36+B39+B41+B44+B47+B50+B52+B55+B58+B60+B62+B65+B68+B70</f>
        <v>1068280</v>
      </c>
      <c r="C74" s="44">
        <f t="shared" ref="C74:F74" si="7">C33+C36+C39+C41+C44+C47+C50+C52+C55+C58+C60+C62+C65+C68+C70</f>
        <v>990190</v>
      </c>
      <c r="D74" s="44">
        <f t="shared" si="7"/>
        <v>1163750</v>
      </c>
      <c r="E74" s="44">
        <f t="shared" si="7"/>
        <v>784130</v>
      </c>
      <c r="F74" s="45">
        <f t="shared" si="7"/>
        <v>641190</v>
      </c>
    </row>
    <row r="75" spans="1:6" ht="15" x14ac:dyDescent="0.25">
      <c r="A75" s="97" t="s">
        <v>141</v>
      </c>
      <c r="B75" s="98"/>
      <c r="C75" s="98"/>
      <c r="D75" s="98"/>
      <c r="E75" s="98"/>
      <c r="F75" s="99"/>
    </row>
    <row r="76" spans="1:6" x14ac:dyDescent="0.2">
      <c r="A76" s="22" t="s">
        <v>18</v>
      </c>
      <c r="B76" s="29">
        <f>SUM(B77:B78)</f>
        <v>14300</v>
      </c>
      <c r="C76" s="29">
        <f>SUM(C77:C78)</f>
        <v>14300</v>
      </c>
      <c r="D76" s="29">
        <f>SUM(D77:D78)</f>
        <v>0</v>
      </c>
      <c r="E76" s="29">
        <f>SUM(E77:E78)</f>
        <v>0</v>
      </c>
      <c r="F76" s="30">
        <f>SUM(F77:F78)</f>
        <v>0</v>
      </c>
    </row>
    <row r="77" spans="1:6" x14ac:dyDescent="0.2">
      <c r="A77" s="4" t="s">
        <v>6</v>
      </c>
      <c r="B77" s="37">
        <v>7150</v>
      </c>
      <c r="C77" s="37">
        <v>7150</v>
      </c>
      <c r="D77" s="37"/>
      <c r="E77" s="37"/>
      <c r="F77" s="28"/>
    </row>
    <row r="78" spans="1:6" x14ac:dyDescent="0.2">
      <c r="A78" s="4" t="s">
        <v>7</v>
      </c>
      <c r="B78" s="37">
        <v>7150</v>
      </c>
      <c r="C78" s="37">
        <v>7150</v>
      </c>
      <c r="D78" s="37"/>
      <c r="E78" s="36"/>
      <c r="F78" s="28"/>
    </row>
    <row r="79" spans="1:6" ht="15" x14ac:dyDescent="0.25">
      <c r="A79" s="23" t="s">
        <v>84</v>
      </c>
      <c r="B79" s="32">
        <f>SUM(B80:B81)</f>
        <v>14300</v>
      </c>
      <c r="C79" s="32">
        <f t="shared" ref="C79:F79" si="8">SUM(C80:C81)</f>
        <v>14300</v>
      </c>
      <c r="D79" s="32">
        <f t="shared" si="8"/>
        <v>0</v>
      </c>
      <c r="E79" s="32">
        <f t="shared" si="8"/>
        <v>0</v>
      </c>
      <c r="F79" s="33">
        <f t="shared" si="8"/>
        <v>0</v>
      </c>
    </row>
    <row r="80" spans="1:6" x14ac:dyDescent="0.2">
      <c r="A80" s="4" t="s">
        <v>6</v>
      </c>
      <c r="B80" s="42">
        <f>B77</f>
        <v>7150</v>
      </c>
      <c r="C80" s="42">
        <f t="shared" ref="C80:F80" si="9">C77</f>
        <v>7150</v>
      </c>
      <c r="D80" s="42">
        <f t="shared" si="9"/>
        <v>0</v>
      </c>
      <c r="E80" s="42">
        <f t="shared" si="9"/>
        <v>0</v>
      </c>
      <c r="F80" s="43">
        <f t="shared" si="9"/>
        <v>0</v>
      </c>
    </row>
    <row r="81" spans="1:6" ht="13.5" thickBot="1" x14ac:dyDescent="0.25">
      <c r="A81" s="5" t="s">
        <v>7</v>
      </c>
      <c r="B81" s="44">
        <f>B78</f>
        <v>7150</v>
      </c>
      <c r="C81" s="44">
        <f t="shared" ref="C81:F81" si="10">C78</f>
        <v>7150</v>
      </c>
      <c r="D81" s="44">
        <f t="shared" si="10"/>
        <v>0</v>
      </c>
      <c r="E81" s="44">
        <f t="shared" si="10"/>
        <v>0</v>
      </c>
      <c r="F81" s="45">
        <f t="shared" si="10"/>
        <v>0</v>
      </c>
    </row>
    <row r="82" spans="1:6" ht="15" x14ac:dyDescent="0.25">
      <c r="A82" s="97" t="s">
        <v>144</v>
      </c>
      <c r="B82" s="98"/>
      <c r="C82" s="98"/>
      <c r="D82" s="98"/>
      <c r="E82" s="98"/>
      <c r="F82" s="99"/>
    </row>
    <row r="83" spans="1:6" x14ac:dyDescent="0.2">
      <c r="A83" s="22" t="s">
        <v>2</v>
      </c>
      <c r="B83" s="29">
        <f>SUM(B84:B85)</f>
        <v>1200000</v>
      </c>
      <c r="C83" s="29">
        <f>SUM(C84:C85)</f>
        <v>1600000</v>
      </c>
      <c r="D83" s="29">
        <f>SUM(D84:D85)</f>
        <v>0</v>
      </c>
      <c r="E83" s="29">
        <f>SUM(E84:E85)</f>
        <v>0</v>
      </c>
      <c r="F83" s="30">
        <f>SUM(F84:F85)</f>
        <v>0</v>
      </c>
    </row>
    <row r="84" spans="1:6" x14ac:dyDescent="0.2">
      <c r="A84" s="4" t="s">
        <v>6</v>
      </c>
      <c r="B84" s="37">
        <v>900000</v>
      </c>
      <c r="C84" s="37">
        <v>1200000</v>
      </c>
      <c r="D84" s="37"/>
      <c r="E84" s="37"/>
      <c r="F84" s="39"/>
    </row>
    <row r="85" spans="1:6" x14ac:dyDescent="0.2">
      <c r="A85" s="4" t="s">
        <v>7</v>
      </c>
      <c r="B85" s="37">
        <v>300000</v>
      </c>
      <c r="C85" s="37">
        <v>400000</v>
      </c>
      <c r="D85" s="37"/>
      <c r="E85" s="42"/>
      <c r="F85" s="43"/>
    </row>
    <row r="86" spans="1:6" x14ac:dyDescent="0.2">
      <c r="A86" s="22" t="s">
        <v>60</v>
      </c>
      <c r="B86" s="29">
        <f>SUM(B87)</f>
        <v>20000</v>
      </c>
      <c r="C86" s="29">
        <f>SUM(C87)</f>
        <v>0</v>
      </c>
      <c r="D86" s="29">
        <f>SUM(D87)</f>
        <v>0</v>
      </c>
      <c r="E86" s="29">
        <f>SUM(E87)</f>
        <v>0</v>
      </c>
      <c r="F86" s="30">
        <f>SUM(F87)</f>
        <v>0</v>
      </c>
    </row>
    <row r="87" spans="1:6" x14ac:dyDescent="0.2">
      <c r="A87" s="4" t="s">
        <v>7</v>
      </c>
      <c r="B87" s="37">
        <v>20000</v>
      </c>
      <c r="C87" s="37"/>
      <c r="D87" s="37"/>
      <c r="E87" s="36"/>
      <c r="F87" s="41"/>
    </row>
    <row r="88" spans="1:6" x14ac:dyDescent="0.2">
      <c r="A88" s="22" t="s">
        <v>24</v>
      </c>
      <c r="B88" s="29">
        <f>SUM(B89:B90)</f>
        <v>0</v>
      </c>
      <c r="C88" s="29">
        <f>SUM(C89:C90)</f>
        <v>700000</v>
      </c>
      <c r="D88" s="29">
        <f>SUM(D89:D90)</f>
        <v>700000</v>
      </c>
      <c r="E88" s="29">
        <f>SUM(E89:E90)</f>
        <v>0</v>
      </c>
      <c r="F88" s="30">
        <f>SUM(F89:F90)</f>
        <v>0</v>
      </c>
    </row>
    <row r="89" spans="1:6" x14ac:dyDescent="0.2">
      <c r="A89" s="4" t="s">
        <v>6</v>
      </c>
      <c r="B89" s="37"/>
      <c r="C89" s="37">
        <v>595000</v>
      </c>
      <c r="D89" s="37">
        <v>595000</v>
      </c>
      <c r="E89" s="37"/>
      <c r="F89" s="28"/>
    </row>
    <row r="90" spans="1:6" x14ac:dyDescent="0.2">
      <c r="A90" s="4" t="s">
        <v>7</v>
      </c>
      <c r="B90" s="31"/>
      <c r="C90" s="31">
        <v>105000</v>
      </c>
      <c r="D90" s="31">
        <v>105000</v>
      </c>
      <c r="E90" s="31"/>
      <c r="F90" s="28"/>
    </row>
    <row r="91" spans="1:6" ht="15" x14ac:dyDescent="0.25">
      <c r="A91" s="23" t="s">
        <v>145</v>
      </c>
      <c r="B91" s="32">
        <f>SUM(B92:B93)</f>
        <v>1220000</v>
      </c>
      <c r="C91" s="32">
        <f t="shared" ref="C91:F91" si="11">SUM(C92:C93)</f>
        <v>2300000</v>
      </c>
      <c r="D91" s="32">
        <f t="shared" si="11"/>
        <v>700000</v>
      </c>
      <c r="E91" s="32">
        <f t="shared" si="11"/>
        <v>0</v>
      </c>
      <c r="F91" s="33">
        <f t="shared" si="11"/>
        <v>0</v>
      </c>
    </row>
    <row r="92" spans="1:6" x14ac:dyDescent="0.2">
      <c r="A92" s="4" t="s">
        <v>6</v>
      </c>
      <c r="B92" s="42">
        <f>B84+B89</f>
        <v>900000</v>
      </c>
      <c r="C92" s="42">
        <f t="shared" ref="C92:F92" si="12">C84+C89</f>
        <v>1795000</v>
      </c>
      <c r="D92" s="42">
        <f t="shared" si="12"/>
        <v>595000</v>
      </c>
      <c r="E92" s="42">
        <f t="shared" si="12"/>
        <v>0</v>
      </c>
      <c r="F92" s="43">
        <f t="shared" si="12"/>
        <v>0</v>
      </c>
    </row>
    <row r="93" spans="1:6" ht="13.5" thickBot="1" x14ac:dyDescent="0.25">
      <c r="A93" s="5" t="s">
        <v>7</v>
      </c>
      <c r="B93" s="44">
        <f>B85+B87+B90</f>
        <v>320000</v>
      </c>
      <c r="C93" s="44">
        <f t="shared" ref="C93:F93" si="13">C85+C87+C90</f>
        <v>505000</v>
      </c>
      <c r="D93" s="44">
        <f t="shared" si="13"/>
        <v>105000</v>
      </c>
      <c r="E93" s="44">
        <f t="shared" si="13"/>
        <v>0</v>
      </c>
      <c r="F93" s="45">
        <f t="shared" si="13"/>
        <v>0</v>
      </c>
    </row>
    <row r="94" spans="1:6" ht="15" x14ac:dyDescent="0.25">
      <c r="A94" s="97" t="s">
        <v>146</v>
      </c>
      <c r="B94" s="98"/>
      <c r="C94" s="98"/>
      <c r="D94" s="98"/>
      <c r="E94" s="98"/>
      <c r="F94" s="99"/>
    </row>
    <row r="95" spans="1:6" x14ac:dyDescent="0.2">
      <c r="A95" s="22" t="s">
        <v>47</v>
      </c>
      <c r="B95" s="29">
        <f>SUM(B96:B97)</f>
        <v>0</v>
      </c>
      <c r="C95" s="29">
        <f>SUM(C96:C97)</f>
        <v>0</v>
      </c>
      <c r="D95" s="29">
        <f>SUM(D96:D97)</f>
        <v>600000</v>
      </c>
      <c r="E95" s="29">
        <f>SUM(E96:E97)</f>
        <v>0</v>
      </c>
      <c r="F95" s="30">
        <f>SUM(F96:F97)</f>
        <v>0</v>
      </c>
    </row>
    <row r="96" spans="1:6" x14ac:dyDescent="0.2">
      <c r="A96" s="4" t="s">
        <v>6</v>
      </c>
      <c r="B96" s="37"/>
      <c r="C96" s="40"/>
      <c r="D96" s="37">
        <v>510000</v>
      </c>
      <c r="E96" s="37"/>
      <c r="F96" s="28"/>
    </row>
    <row r="97" spans="1:6" x14ac:dyDescent="0.2">
      <c r="A97" s="4" t="s">
        <v>7</v>
      </c>
      <c r="B97" s="36"/>
      <c r="C97" s="36"/>
      <c r="D97" s="36">
        <v>90000</v>
      </c>
      <c r="E97" s="36"/>
      <c r="F97" s="28"/>
    </row>
    <row r="98" spans="1:6" x14ac:dyDescent="0.2">
      <c r="A98" s="22" t="s">
        <v>4</v>
      </c>
      <c r="B98" s="29">
        <f>SUM(B99)</f>
        <v>10000</v>
      </c>
      <c r="C98" s="29">
        <f>SUM(C99)</f>
        <v>10000</v>
      </c>
      <c r="D98" s="29">
        <f>SUM(D99)</f>
        <v>10000</v>
      </c>
      <c r="E98" s="29">
        <f>SUM(E99)</f>
        <v>10000</v>
      </c>
      <c r="F98" s="30">
        <f>SUM(F99)</f>
        <v>10000</v>
      </c>
    </row>
    <row r="99" spans="1:6" x14ac:dyDescent="0.2">
      <c r="A99" s="4" t="s">
        <v>7</v>
      </c>
      <c r="B99" s="36">
        <v>10000</v>
      </c>
      <c r="C99" s="36">
        <v>10000</v>
      </c>
      <c r="D99" s="36">
        <v>10000</v>
      </c>
      <c r="E99" s="36">
        <v>10000</v>
      </c>
      <c r="F99" s="41">
        <v>10000</v>
      </c>
    </row>
    <row r="100" spans="1:6" x14ac:dyDescent="0.2">
      <c r="A100" s="22" t="s">
        <v>61</v>
      </c>
      <c r="B100" s="29">
        <f>SUM(B101)</f>
        <v>5000</v>
      </c>
      <c r="C100" s="29">
        <f>SUM(C101)</f>
        <v>25000</v>
      </c>
      <c r="D100" s="29">
        <f>SUM(D101)</f>
        <v>0</v>
      </c>
      <c r="E100" s="29">
        <f>SUM(E101)</f>
        <v>0</v>
      </c>
      <c r="F100" s="30">
        <f>SUM(F101)</f>
        <v>0</v>
      </c>
    </row>
    <row r="101" spans="1:6" x14ac:dyDescent="0.2">
      <c r="A101" s="4" t="s">
        <v>7</v>
      </c>
      <c r="B101" s="37">
        <v>5000</v>
      </c>
      <c r="C101" s="37">
        <v>25000</v>
      </c>
      <c r="D101" s="37"/>
      <c r="E101" s="36"/>
      <c r="F101" s="41"/>
    </row>
    <row r="102" spans="1:6" x14ac:dyDescent="0.2">
      <c r="A102" s="22" t="s">
        <v>62</v>
      </c>
      <c r="B102" s="29">
        <f>SUM(B103:B104)</f>
        <v>200000</v>
      </c>
      <c r="C102" s="29">
        <f t="shared" ref="C102:F102" si="14">SUM(C103:C104)</f>
        <v>0</v>
      </c>
      <c r="D102" s="29">
        <f t="shared" si="14"/>
        <v>0</v>
      </c>
      <c r="E102" s="29">
        <f t="shared" si="14"/>
        <v>0</v>
      </c>
      <c r="F102" s="30">
        <f t="shared" si="14"/>
        <v>0</v>
      </c>
    </row>
    <row r="103" spans="1:6" s="2" customFormat="1" x14ac:dyDescent="0.2">
      <c r="A103" s="4" t="s">
        <v>6</v>
      </c>
      <c r="B103" s="37">
        <v>80000</v>
      </c>
      <c r="C103" s="40"/>
      <c r="D103" s="40"/>
      <c r="E103" s="40"/>
      <c r="F103" s="46"/>
    </row>
    <row r="104" spans="1:6" x14ac:dyDescent="0.2">
      <c r="A104" s="4" t="s">
        <v>7</v>
      </c>
      <c r="B104" s="37">
        <v>120000</v>
      </c>
      <c r="C104" s="37"/>
      <c r="D104" s="31"/>
      <c r="E104" s="31"/>
      <c r="F104" s="28"/>
    </row>
    <row r="105" spans="1:6" x14ac:dyDescent="0.2">
      <c r="A105" s="22" t="s">
        <v>15</v>
      </c>
      <c r="B105" s="29">
        <f>SUM(B106)</f>
        <v>20000</v>
      </c>
      <c r="C105" s="29">
        <f>SUM(C106)</f>
        <v>10000</v>
      </c>
      <c r="D105" s="29">
        <f>SUM(D106)</f>
        <v>10000</v>
      </c>
      <c r="E105" s="29">
        <f>SUM(E106)</f>
        <v>10000</v>
      </c>
      <c r="F105" s="30">
        <f>SUM(F106)</f>
        <v>0</v>
      </c>
    </row>
    <row r="106" spans="1:6" x14ac:dyDescent="0.2">
      <c r="A106" s="4" t="s">
        <v>7</v>
      </c>
      <c r="B106" s="37">
        <v>20000</v>
      </c>
      <c r="C106" s="37">
        <v>10000</v>
      </c>
      <c r="D106" s="37">
        <v>10000</v>
      </c>
      <c r="E106" s="36">
        <v>10000</v>
      </c>
      <c r="F106" s="41"/>
    </row>
    <row r="107" spans="1:6" x14ac:dyDescent="0.2">
      <c r="A107" s="22" t="s">
        <v>17</v>
      </c>
      <c r="B107" s="29">
        <f>SUM(B108)</f>
        <v>20000</v>
      </c>
      <c r="C107" s="29">
        <f>SUM(C108)</f>
        <v>20000</v>
      </c>
      <c r="D107" s="29">
        <f>SUM(D108)</f>
        <v>20000</v>
      </c>
      <c r="E107" s="29">
        <f>SUM(E108)</f>
        <v>20000</v>
      </c>
      <c r="F107" s="30">
        <f>SUM(F108)</f>
        <v>20000</v>
      </c>
    </row>
    <row r="108" spans="1:6" x14ac:dyDescent="0.2">
      <c r="A108" s="4" t="s">
        <v>7</v>
      </c>
      <c r="B108" s="37">
        <v>20000</v>
      </c>
      <c r="C108" s="37">
        <v>20000</v>
      </c>
      <c r="D108" s="37">
        <v>20000</v>
      </c>
      <c r="E108" s="37">
        <v>20000</v>
      </c>
      <c r="F108" s="39">
        <v>20000</v>
      </c>
    </row>
    <row r="109" spans="1:6" x14ac:dyDescent="0.2">
      <c r="A109" s="21" t="s">
        <v>48</v>
      </c>
      <c r="B109" s="29">
        <f>SUM(B110:B111)</f>
        <v>80000</v>
      </c>
      <c r="C109" s="29">
        <f>SUM(C110:C111)</f>
        <v>0</v>
      </c>
      <c r="D109" s="29">
        <f>SUM(D110:D111)</f>
        <v>0</v>
      </c>
      <c r="E109" s="29">
        <f>SUM(E110:E111)</f>
        <v>0</v>
      </c>
      <c r="F109" s="30">
        <f>SUM(F110:F111)</f>
        <v>0</v>
      </c>
    </row>
    <row r="110" spans="1:6" x14ac:dyDescent="0.2">
      <c r="A110" s="4" t="s">
        <v>6</v>
      </c>
      <c r="B110" s="37">
        <v>68000</v>
      </c>
      <c r="C110" s="37"/>
      <c r="D110" s="40"/>
      <c r="E110" s="40"/>
      <c r="F110" s="28"/>
    </row>
    <row r="111" spans="1:6" x14ac:dyDescent="0.2">
      <c r="A111" s="4" t="s">
        <v>7</v>
      </c>
      <c r="B111" s="37">
        <v>12000</v>
      </c>
      <c r="C111" s="37"/>
      <c r="D111" s="37"/>
      <c r="E111" s="37"/>
      <c r="F111" s="28"/>
    </row>
    <row r="112" spans="1:6" x14ac:dyDescent="0.2">
      <c r="A112" s="22" t="s">
        <v>16</v>
      </c>
      <c r="B112" s="29">
        <f>SUM(B113:B114)</f>
        <v>0</v>
      </c>
      <c r="C112" s="29">
        <f>SUM(C113:C114)</f>
        <v>133000</v>
      </c>
      <c r="D112" s="29">
        <f>SUM(D113:D114)</f>
        <v>0</v>
      </c>
      <c r="E112" s="29">
        <f>SUM(E113:E114)</f>
        <v>0</v>
      </c>
      <c r="F112" s="30">
        <f>SUM(F113:F114)</f>
        <v>0</v>
      </c>
    </row>
    <row r="113" spans="1:6" x14ac:dyDescent="0.2">
      <c r="A113" s="4" t="s">
        <v>6</v>
      </c>
      <c r="B113" s="36"/>
      <c r="C113" s="36">
        <v>113000</v>
      </c>
      <c r="D113" s="36"/>
      <c r="E113" s="36"/>
      <c r="F113" s="28"/>
    </row>
    <row r="114" spans="1:6" x14ac:dyDescent="0.2">
      <c r="A114" s="4" t="s">
        <v>7</v>
      </c>
      <c r="B114" s="37"/>
      <c r="C114" s="37">
        <v>20000</v>
      </c>
      <c r="D114" s="37"/>
      <c r="E114" s="40"/>
      <c r="F114" s="28"/>
    </row>
    <row r="115" spans="1:6" x14ac:dyDescent="0.2">
      <c r="A115" s="22" t="s">
        <v>63</v>
      </c>
      <c r="B115" s="29">
        <f>SUM(B116)</f>
        <v>15000</v>
      </c>
      <c r="C115" s="29">
        <f>SUM(C116)</f>
        <v>15000</v>
      </c>
      <c r="D115" s="29">
        <f>SUM(D116)</f>
        <v>0</v>
      </c>
      <c r="E115" s="29">
        <f>SUM(E116)</f>
        <v>0</v>
      </c>
      <c r="F115" s="30">
        <f>SUM(F116)</f>
        <v>0</v>
      </c>
    </row>
    <row r="116" spans="1:6" x14ac:dyDescent="0.2">
      <c r="A116" s="4" t="s">
        <v>7</v>
      </c>
      <c r="B116" s="36">
        <v>15000</v>
      </c>
      <c r="C116" s="36">
        <v>15000</v>
      </c>
      <c r="D116" s="36"/>
      <c r="E116" s="36"/>
      <c r="F116" s="28"/>
    </row>
    <row r="117" spans="1:6" x14ac:dyDescent="0.2">
      <c r="A117" s="22" t="s">
        <v>64</v>
      </c>
      <c r="B117" s="29">
        <f>SUM(B118:B119)</f>
        <v>11930</v>
      </c>
      <c r="C117" s="29">
        <f t="shared" ref="C117:F117" si="15">SUM(C118:C119)</f>
        <v>11930</v>
      </c>
      <c r="D117" s="29">
        <f t="shared" si="15"/>
        <v>11930</v>
      </c>
      <c r="E117" s="29">
        <f t="shared" si="15"/>
        <v>0</v>
      </c>
      <c r="F117" s="30">
        <f t="shared" si="15"/>
        <v>0</v>
      </c>
    </row>
    <row r="118" spans="1:6" s="2" customFormat="1" x14ac:dyDescent="0.2">
      <c r="A118" s="4" t="s">
        <v>6</v>
      </c>
      <c r="B118" s="37">
        <v>10140</v>
      </c>
      <c r="C118" s="37">
        <v>10140</v>
      </c>
      <c r="D118" s="37">
        <v>10140</v>
      </c>
      <c r="E118" s="40"/>
      <c r="F118" s="46"/>
    </row>
    <row r="119" spans="1:6" x14ac:dyDescent="0.2">
      <c r="A119" s="4" t="s">
        <v>7</v>
      </c>
      <c r="B119" s="36">
        <v>1790</v>
      </c>
      <c r="C119" s="36">
        <v>1790</v>
      </c>
      <c r="D119" s="37">
        <v>1790</v>
      </c>
      <c r="E119" s="36"/>
      <c r="F119" s="28"/>
    </row>
    <row r="120" spans="1:6" x14ac:dyDescent="0.2">
      <c r="A120" s="22" t="s">
        <v>19</v>
      </c>
      <c r="B120" s="29">
        <f>SUM(B121)</f>
        <v>3190</v>
      </c>
      <c r="C120" s="29">
        <f>SUM(C121)</f>
        <v>3190</v>
      </c>
      <c r="D120" s="29">
        <f>SUM(D121)</f>
        <v>0</v>
      </c>
      <c r="E120" s="29">
        <f>SUM(E121)</f>
        <v>0</v>
      </c>
      <c r="F120" s="30">
        <f>SUM(F121)</f>
        <v>0</v>
      </c>
    </row>
    <row r="121" spans="1:6" x14ac:dyDescent="0.2">
      <c r="A121" s="4" t="s">
        <v>7</v>
      </c>
      <c r="B121" s="36">
        <v>3190</v>
      </c>
      <c r="C121" s="36">
        <v>3190</v>
      </c>
      <c r="D121" s="37"/>
      <c r="E121" s="36"/>
      <c r="F121" s="28"/>
    </row>
    <row r="122" spans="1:6" ht="15" x14ac:dyDescent="0.25">
      <c r="A122" s="23" t="s">
        <v>65</v>
      </c>
      <c r="B122" s="32">
        <f>SUM(B123:B124)</f>
        <v>365120</v>
      </c>
      <c r="C122" s="32">
        <f t="shared" ref="C122" si="16">SUM(C123:C124)</f>
        <v>228120</v>
      </c>
      <c r="D122" s="32">
        <f t="shared" ref="D122" si="17">SUM(D123:D124)</f>
        <v>651930</v>
      </c>
      <c r="E122" s="32">
        <f t="shared" ref="E122" si="18">SUM(E123:E124)</f>
        <v>40000</v>
      </c>
      <c r="F122" s="33">
        <f t="shared" ref="F122" si="19">SUM(F123:F124)</f>
        <v>30000</v>
      </c>
    </row>
    <row r="123" spans="1:6" x14ac:dyDescent="0.2">
      <c r="A123" s="4" t="s">
        <v>6</v>
      </c>
      <c r="B123" s="42">
        <f>B96+B103+B110+B113+B118</f>
        <v>158140</v>
      </c>
      <c r="C123" s="42">
        <f t="shared" ref="C123:F123" si="20">C96+C103+C110+C113+C118</f>
        <v>123140</v>
      </c>
      <c r="D123" s="42">
        <f t="shared" si="20"/>
        <v>520140</v>
      </c>
      <c r="E123" s="42">
        <f t="shared" si="20"/>
        <v>0</v>
      </c>
      <c r="F123" s="43">
        <f t="shared" si="20"/>
        <v>0</v>
      </c>
    </row>
    <row r="124" spans="1:6" ht="13.5" thickBot="1" x14ac:dyDescent="0.25">
      <c r="A124" s="5" t="s">
        <v>7</v>
      </c>
      <c r="B124" s="44">
        <f>B97+B99+B101+B104+B106+B108+B111+B114+B116+B119+B121</f>
        <v>206980</v>
      </c>
      <c r="C124" s="44">
        <f t="shared" ref="C124:F124" si="21">C97+C99+C101+C104+C106+C108+C111+C114+C116+C119+C121</f>
        <v>104980</v>
      </c>
      <c r="D124" s="44">
        <f t="shared" si="21"/>
        <v>131790</v>
      </c>
      <c r="E124" s="44">
        <f t="shared" si="21"/>
        <v>40000</v>
      </c>
      <c r="F124" s="45">
        <f t="shared" si="21"/>
        <v>30000</v>
      </c>
    </row>
    <row r="125" spans="1:6" ht="15" x14ac:dyDescent="0.25">
      <c r="A125" s="97" t="s">
        <v>147</v>
      </c>
      <c r="B125" s="98"/>
      <c r="C125" s="98"/>
      <c r="D125" s="98"/>
      <c r="E125" s="98"/>
      <c r="F125" s="99"/>
    </row>
    <row r="126" spans="1:6" x14ac:dyDescent="0.2">
      <c r="A126" s="21" t="s">
        <v>66</v>
      </c>
      <c r="B126" s="29">
        <f>SUM(B127)</f>
        <v>0</v>
      </c>
      <c r="C126" s="29">
        <f>SUM(C127)</f>
        <v>50000</v>
      </c>
      <c r="D126" s="29">
        <f>SUM(D127)</f>
        <v>0</v>
      </c>
      <c r="E126" s="29">
        <f>SUM(E127)</f>
        <v>50000</v>
      </c>
      <c r="F126" s="30">
        <f>SUM(F127)</f>
        <v>0</v>
      </c>
    </row>
    <row r="127" spans="1:6" x14ac:dyDescent="0.2">
      <c r="A127" s="4" t="s">
        <v>7</v>
      </c>
      <c r="B127" s="37"/>
      <c r="C127" s="37">
        <v>50000</v>
      </c>
      <c r="D127" s="40"/>
      <c r="E127" s="37">
        <v>50000</v>
      </c>
      <c r="F127" s="28"/>
    </row>
    <row r="128" spans="1:6" x14ac:dyDescent="0.2">
      <c r="A128" s="21" t="s">
        <v>34</v>
      </c>
      <c r="B128" s="29">
        <f>SUM(B129:B130)</f>
        <v>500000</v>
      </c>
      <c r="C128" s="29">
        <f>SUM(C129:C130)</f>
        <v>2500000</v>
      </c>
      <c r="D128" s="29">
        <f>SUM(D129:D129)</f>
        <v>0</v>
      </c>
      <c r="E128" s="29">
        <f>SUM(E129:E129)</f>
        <v>0</v>
      </c>
      <c r="F128" s="30">
        <f>SUM(F129:F129)</f>
        <v>0</v>
      </c>
    </row>
    <row r="129" spans="1:6" x14ac:dyDescent="0.2">
      <c r="A129" s="61" t="s">
        <v>7</v>
      </c>
      <c r="B129" s="37"/>
      <c r="C129" s="37">
        <v>764400</v>
      </c>
      <c r="D129" s="37"/>
      <c r="E129" s="37"/>
      <c r="F129" s="28"/>
    </row>
    <row r="130" spans="1:6" x14ac:dyDescent="0.2">
      <c r="A130" s="61" t="s">
        <v>96</v>
      </c>
      <c r="B130" s="37">
        <v>500000</v>
      </c>
      <c r="C130" s="37">
        <v>1735600</v>
      </c>
      <c r="D130" s="37"/>
      <c r="E130" s="37"/>
      <c r="F130" s="28"/>
    </row>
    <row r="131" spans="1:6" ht="15" x14ac:dyDescent="0.25">
      <c r="A131" s="23" t="s">
        <v>67</v>
      </c>
      <c r="B131" s="32">
        <f>SUM(B132:B133)</f>
        <v>500000</v>
      </c>
      <c r="C131" s="32">
        <f t="shared" ref="C131:F131" si="22">SUM(C132:C132)</f>
        <v>814400</v>
      </c>
      <c r="D131" s="32">
        <f t="shared" si="22"/>
        <v>0</v>
      </c>
      <c r="E131" s="32">
        <f t="shared" si="22"/>
        <v>50000</v>
      </c>
      <c r="F131" s="33">
        <f t="shared" si="22"/>
        <v>0</v>
      </c>
    </row>
    <row r="132" spans="1:6" x14ac:dyDescent="0.2">
      <c r="A132" s="4" t="s">
        <v>7</v>
      </c>
      <c r="B132" s="42">
        <f>B127+B129</f>
        <v>0</v>
      </c>
      <c r="C132" s="42">
        <f t="shared" ref="C132:F132" si="23">C127+C129</f>
        <v>814400</v>
      </c>
      <c r="D132" s="42">
        <f t="shared" si="23"/>
        <v>0</v>
      </c>
      <c r="E132" s="42">
        <f t="shared" si="23"/>
        <v>50000</v>
      </c>
      <c r="F132" s="43">
        <f t="shared" si="23"/>
        <v>0</v>
      </c>
    </row>
    <row r="133" spans="1:6" ht="13.5" thickBot="1" x14ac:dyDescent="0.25">
      <c r="A133" s="66" t="s">
        <v>96</v>
      </c>
      <c r="B133" s="44">
        <f>B130</f>
        <v>500000</v>
      </c>
      <c r="C133" s="44">
        <f t="shared" ref="C133:F133" si="24">C130</f>
        <v>1735600</v>
      </c>
      <c r="D133" s="44">
        <f t="shared" si="24"/>
        <v>0</v>
      </c>
      <c r="E133" s="44">
        <f t="shared" si="24"/>
        <v>0</v>
      </c>
      <c r="F133" s="45">
        <f t="shared" si="24"/>
        <v>0</v>
      </c>
    </row>
    <row r="134" spans="1:6" ht="15" x14ac:dyDescent="0.25">
      <c r="A134" s="97" t="s">
        <v>148</v>
      </c>
      <c r="B134" s="98"/>
      <c r="C134" s="98"/>
      <c r="D134" s="98"/>
      <c r="E134" s="98"/>
      <c r="F134" s="99"/>
    </row>
    <row r="135" spans="1:6" x14ac:dyDescent="0.2">
      <c r="A135" s="21" t="s">
        <v>38</v>
      </c>
      <c r="B135" s="29">
        <f>SUM(B136)</f>
        <v>80000</v>
      </c>
      <c r="C135" s="29">
        <f>SUM(C136)</f>
        <v>0</v>
      </c>
      <c r="D135" s="29">
        <f>SUM(D136)</f>
        <v>0</v>
      </c>
      <c r="E135" s="29">
        <f>SUM(E136)</f>
        <v>0</v>
      </c>
      <c r="F135" s="30">
        <f>SUM(F136)</f>
        <v>0</v>
      </c>
    </row>
    <row r="136" spans="1:6" x14ac:dyDescent="0.2">
      <c r="A136" s="4" t="s">
        <v>7</v>
      </c>
      <c r="B136" s="31">
        <v>80000</v>
      </c>
      <c r="C136" s="31"/>
      <c r="D136" s="31"/>
      <c r="E136" s="31"/>
      <c r="F136" s="28"/>
    </row>
    <row r="137" spans="1:6" x14ac:dyDescent="0.2">
      <c r="A137" s="21" t="s">
        <v>36</v>
      </c>
      <c r="B137" s="29">
        <f>SUM(B138:B138)</f>
        <v>0</v>
      </c>
      <c r="C137" s="29">
        <f>SUM(C138:C138)</f>
        <v>0</v>
      </c>
      <c r="D137" s="29">
        <f>SUM(D138:D138)</f>
        <v>0</v>
      </c>
      <c r="E137" s="29">
        <f>SUM(E138:E138)</f>
        <v>500000</v>
      </c>
      <c r="F137" s="30">
        <f>SUM(F138:F138)</f>
        <v>1170000</v>
      </c>
    </row>
    <row r="138" spans="1:6" x14ac:dyDescent="0.2">
      <c r="A138" s="4" t="s">
        <v>7</v>
      </c>
      <c r="B138" s="31"/>
      <c r="C138" s="31"/>
      <c r="D138" s="31"/>
      <c r="E138" s="31">
        <v>500000</v>
      </c>
      <c r="F138" s="28">
        <v>1170000</v>
      </c>
    </row>
    <row r="139" spans="1:6" ht="15" x14ac:dyDescent="0.25">
      <c r="A139" s="23" t="s">
        <v>68</v>
      </c>
      <c r="B139" s="32">
        <f>SUM(B140:B140)</f>
        <v>80000</v>
      </c>
      <c r="C139" s="32">
        <f t="shared" ref="C139" si="25">SUM(C140:C140)</f>
        <v>0</v>
      </c>
      <c r="D139" s="32">
        <f t="shared" ref="D139" si="26">SUM(D140:D140)</f>
        <v>0</v>
      </c>
      <c r="E139" s="32">
        <f t="shared" ref="E139" si="27">SUM(E140:E140)</f>
        <v>500000</v>
      </c>
      <c r="F139" s="33">
        <f t="shared" ref="F139" si="28">SUM(F140:F140)</f>
        <v>1170000</v>
      </c>
    </row>
    <row r="140" spans="1:6" ht="13.5" thickBot="1" x14ac:dyDescent="0.25">
      <c r="A140" s="5" t="s">
        <v>7</v>
      </c>
      <c r="B140" s="44">
        <f>B136+B138</f>
        <v>80000</v>
      </c>
      <c r="C140" s="44">
        <f t="shared" ref="C140:F140" si="29">C136+C138</f>
        <v>0</v>
      </c>
      <c r="D140" s="44">
        <f t="shared" si="29"/>
        <v>0</v>
      </c>
      <c r="E140" s="44">
        <f t="shared" si="29"/>
        <v>500000</v>
      </c>
      <c r="F140" s="45">
        <f t="shared" si="29"/>
        <v>1170000</v>
      </c>
    </row>
    <row r="141" spans="1:6" ht="15" x14ac:dyDescent="0.25">
      <c r="A141" s="97" t="s">
        <v>149</v>
      </c>
      <c r="B141" s="98"/>
      <c r="C141" s="98"/>
      <c r="D141" s="98"/>
      <c r="E141" s="98"/>
      <c r="F141" s="99"/>
    </row>
    <row r="142" spans="1:6" x14ac:dyDescent="0.2">
      <c r="A142" s="22" t="s">
        <v>31</v>
      </c>
      <c r="B142" s="29">
        <f>SUM(B143)</f>
        <v>18000</v>
      </c>
      <c r="C142" s="29">
        <f>SUM(C143)</f>
        <v>18000</v>
      </c>
      <c r="D142" s="29">
        <f>SUM(D143)</f>
        <v>10000</v>
      </c>
      <c r="E142" s="29">
        <f>SUM(E143)</f>
        <v>10000</v>
      </c>
      <c r="F142" s="30">
        <f>SUM(F143)</f>
        <v>0</v>
      </c>
    </row>
    <row r="143" spans="1:6" x14ac:dyDescent="0.2">
      <c r="A143" s="4" t="s">
        <v>7</v>
      </c>
      <c r="B143" s="36">
        <v>18000</v>
      </c>
      <c r="C143" s="36">
        <v>18000</v>
      </c>
      <c r="D143" s="36">
        <v>10000</v>
      </c>
      <c r="E143" s="36">
        <v>10000</v>
      </c>
      <c r="F143" s="41"/>
    </row>
    <row r="144" spans="1:6" x14ac:dyDescent="0.2">
      <c r="A144" s="22" t="s">
        <v>51</v>
      </c>
      <c r="B144" s="29">
        <f>SUM(B145:B146)</f>
        <v>0</v>
      </c>
      <c r="C144" s="29">
        <f>SUM(C145:C146)</f>
        <v>237850</v>
      </c>
      <c r="D144" s="29">
        <f>SUM(D145:D146)</f>
        <v>237850</v>
      </c>
      <c r="E144" s="29">
        <f>SUM(E145:E146)</f>
        <v>0</v>
      </c>
      <c r="F144" s="30">
        <f>SUM(F145:F146)</f>
        <v>0</v>
      </c>
    </row>
    <row r="145" spans="1:6" x14ac:dyDescent="0.2">
      <c r="A145" s="4" t="s">
        <v>6</v>
      </c>
      <c r="B145" s="36"/>
      <c r="C145" s="36">
        <v>225960</v>
      </c>
      <c r="D145" s="36">
        <v>225960</v>
      </c>
      <c r="E145" s="36"/>
      <c r="F145" s="28"/>
    </row>
    <row r="146" spans="1:6" x14ac:dyDescent="0.2">
      <c r="A146" s="4" t="s">
        <v>7</v>
      </c>
      <c r="B146" s="37"/>
      <c r="C146" s="37">
        <v>11890</v>
      </c>
      <c r="D146" s="37">
        <v>11890</v>
      </c>
      <c r="E146" s="37"/>
      <c r="F146" s="28"/>
    </row>
    <row r="147" spans="1:6" x14ac:dyDescent="0.2">
      <c r="A147" s="22" t="s">
        <v>32</v>
      </c>
      <c r="B147" s="29">
        <f>SUM(B148:B149)</f>
        <v>0</v>
      </c>
      <c r="C147" s="29">
        <f>SUM(C148:C149)</f>
        <v>441560</v>
      </c>
      <c r="D147" s="29">
        <f>SUM(D148:D149)</f>
        <v>441560</v>
      </c>
      <c r="E147" s="29">
        <f>SUM(E148:E149)</f>
        <v>0</v>
      </c>
      <c r="F147" s="30">
        <f>SUM(F148:F149)</f>
        <v>0</v>
      </c>
    </row>
    <row r="148" spans="1:6" x14ac:dyDescent="0.2">
      <c r="A148" s="4" t="s">
        <v>6</v>
      </c>
      <c r="B148" s="37"/>
      <c r="C148" s="37">
        <v>419480</v>
      </c>
      <c r="D148" s="37">
        <v>419480</v>
      </c>
      <c r="E148" s="37"/>
      <c r="F148" s="28"/>
    </row>
    <row r="149" spans="1:6" x14ac:dyDescent="0.2">
      <c r="A149" s="4" t="s">
        <v>7</v>
      </c>
      <c r="B149" s="36"/>
      <c r="C149" s="36">
        <v>22080</v>
      </c>
      <c r="D149" s="36">
        <v>22080</v>
      </c>
      <c r="E149" s="36"/>
      <c r="F149" s="28"/>
    </row>
    <row r="150" spans="1:6" ht="15" x14ac:dyDescent="0.25">
      <c r="A150" s="23" t="s">
        <v>69</v>
      </c>
      <c r="B150" s="32">
        <f>SUM(B151:B152)</f>
        <v>18000</v>
      </c>
      <c r="C150" s="32">
        <f t="shared" ref="C150" si="30">SUM(C151:C152)</f>
        <v>697410</v>
      </c>
      <c r="D150" s="32">
        <f t="shared" ref="D150" si="31">SUM(D151:D152)</f>
        <v>689410</v>
      </c>
      <c r="E150" s="32">
        <f t="shared" ref="E150" si="32">SUM(E151:E152)</f>
        <v>10000</v>
      </c>
      <c r="F150" s="33">
        <f t="shared" ref="F150" si="33">SUM(F151:F152)</f>
        <v>0</v>
      </c>
    </row>
    <row r="151" spans="1:6" x14ac:dyDescent="0.2">
      <c r="A151" s="4" t="s">
        <v>6</v>
      </c>
      <c r="B151" s="42">
        <f>B145+B148</f>
        <v>0</v>
      </c>
      <c r="C151" s="42">
        <f t="shared" ref="C151:F151" si="34">C145+C148</f>
        <v>645440</v>
      </c>
      <c r="D151" s="42">
        <f t="shared" si="34"/>
        <v>645440</v>
      </c>
      <c r="E151" s="42">
        <f t="shared" si="34"/>
        <v>0</v>
      </c>
      <c r="F151" s="43">
        <f t="shared" si="34"/>
        <v>0</v>
      </c>
    </row>
    <row r="152" spans="1:6" ht="13.5" thickBot="1" x14ac:dyDescent="0.25">
      <c r="A152" s="5" t="s">
        <v>7</v>
      </c>
      <c r="B152" s="44">
        <f>B143+B146+B149</f>
        <v>18000</v>
      </c>
      <c r="C152" s="44">
        <f t="shared" ref="C152:F152" si="35">C143+C146+C149</f>
        <v>51970</v>
      </c>
      <c r="D152" s="44">
        <f t="shared" si="35"/>
        <v>43970</v>
      </c>
      <c r="E152" s="44">
        <f t="shared" si="35"/>
        <v>10000</v>
      </c>
      <c r="F152" s="45">
        <f t="shared" si="35"/>
        <v>0</v>
      </c>
    </row>
    <row r="153" spans="1:6" ht="15" x14ac:dyDescent="0.25">
      <c r="A153" s="97" t="s">
        <v>70</v>
      </c>
      <c r="B153" s="98"/>
      <c r="C153" s="98"/>
      <c r="D153" s="98"/>
      <c r="E153" s="98"/>
      <c r="F153" s="99"/>
    </row>
    <row r="154" spans="1:6" x14ac:dyDescent="0.2">
      <c r="A154" s="22" t="s">
        <v>71</v>
      </c>
      <c r="B154" s="29">
        <f>SUM(B155:B156)</f>
        <v>350000</v>
      </c>
      <c r="C154" s="29">
        <f>SUM(C155:C156)</f>
        <v>150000</v>
      </c>
      <c r="D154" s="29">
        <f>SUM(D155:D156)</f>
        <v>0</v>
      </c>
      <c r="E154" s="29">
        <f>SUM(E155:E156)</f>
        <v>0</v>
      </c>
      <c r="F154" s="30">
        <f>SUM(F155:F156)</f>
        <v>0</v>
      </c>
    </row>
    <row r="155" spans="1:6" x14ac:dyDescent="0.2">
      <c r="A155" s="4" t="s">
        <v>6</v>
      </c>
      <c r="B155" s="37">
        <v>206500</v>
      </c>
      <c r="C155" s="37">
        <v>88500</v>
      </c>
      <c r="D155" s="37"/>
      <c r="E155" s="40"/>
      <c r="F155" s="28"/>
    </row>
    <row r="156" spans="1:6" x14ac:dyDescent="0.2">
      <c r="A156" s="4" t="s">
        <v>7</v>
      </c>
      <c r="B156" s="36">
        <v>143500</v>
      </c>
      <c r="C156" s="36">
        <v>61500</v>
      </c>
      <c r="D156" s="36"/>
      <c r="E156" s="36"/>
      <c r="F156" s="28"/>
    </row>
    <row r="157" spans="1:6" x14ac:dyDescent="0.2">
      <c r="A157" s="22" t="s">
        <v>72</v>
      </c>
      <c r="B157" s="29">
        <f>SUM(B158:B159)</f>
        <v>350000</v>
      </c>
      <c r="C157" s="29">
        <f>SUM(C158:C159)</f>
        <v>150000</v>
      </c>
      <c r="D157" s="29">
        <f>SUM(D158:D159)</f>
        <v>0</v>
      </c>
      <c r="E157" s="29">
        <f>SUM(E158:E159)</f>
        <v>0</v>
      </c>
      <c r="F157" s="30">
        <f>SUM(F158:F159)</f>
        <v>0</v>
      </c>
    </row>
    <row r="158" spans="1:6" x14ac:dyDescent="0.2">
      <c r="A158" s="4" t="s">
        <v>6</v>
      </c>
      <c r="B158" s="37">
        <v>206500</v>
      </c>
      <c r="C158" s="37">
        <v>88500</v>
      </c>
      <c r="D158" s="37"/>
      <c r="E158" s="40"/>
      <c r="F158" s="28"/>
    </row>
    <row r="159" spans="1:6" x14ac:dyDescent="0.2">
      <c r="A159" s="4" t="s">
        <v>7</v>
      </c>
      <c r="B159" s="36">
        <v>143500</v>
      </c>
      <c r="C159" s="36">
        <v>61500</v>
      </c>
      <c r="D159" s="36"/>
      <c r="E159" s="36"/>
      <c r="F159" s="28"/>
    </row>
    <row r="160" spans="1:6" x14ac:dyDescent="0.2">
      <c r="A160" s="22" t="s">
        <v>73</v>
      </c>
      <c r="B160" s="29">
        <f>SUM(B161)</f>
        <v>48000</v>
      </c>
      <c r="C160" s="29">
        <f>SUM(C161)</f>
        <v>0</v>
      </c>
      <c r="D160" s="29">
        <f>SUM(D161)</f>
        <v>0</v>
      </c>
      <c r="E160" s="29">
        <f>SUM(E161)</f>
        <v>0</v>
      </c>
      <c r="F160" s="30">
        <f>SUM(F161)</f>
        <v>0</v>
      </c>
    </row>
    <row r="161" spans="1:6" x14ac:dyDescent="0.2">
      <c r="A161" s="4" t="s">
        <v>7</v>
      </c>
      <c r="B161" s="37">
        <v>48000</v>
      </c>
      <c r="C161" s="37"/>
      <c r="D161" s="37"/>
      <c r="E161" s="37"/>
      <c r="F161" s="28"/>
    </row>
    <row r="162" spans="1:6" x14ac:dyDescent="0.2">
      <c r="A162" s="22" t="s">
        <v>74</v>
      </c>
      <c r="B162" s="29">
        <f>SUM(B163)</f>
        <v>88000</v>
      </c>
      <c r="C162" s="29">
        <f>SUM(C163)</f>
        <v>0</v>
      </c>
      <c r="D162" s="29">
        <f>SUM(D163)</f>
        <v>0</v>
      </c>
      <c r="E162" s="29">
        <f>SUM(E163)</f>
        <v>0</v>
      </c>
      <c r="F162" s="30">
        <f>SUM(F163)</f>
        <v>0</v>
      </c>
    </row>
    <row r="163" spans="1:6" x14ac:dyDescent="0.2">
      <c r="A163" s="4" t="s">
        <v>7</v>
      </c>
      <c r="B163" s="37">
        <v>88000</v>
      </c>
      <c r="C163" s="37"/>
      <c r="D163" s="37"/>
      <c r="E163" s="37"/>
      <c r="F163" s="28"/>
    </row>
    <row r="164" spans="1:6" x14ac:dyDescent="0.2">
      <c r="A164" s="22" t="s">
        <v>46</v>
      </c>
      <c r="B164" s="29">
        <f>SUM(B165)</f>
        <v>250000</v>
      </c>
      <c r="C164" s="29">
        <f>SUM(C165)</f>
        <v>0</v>
      </c>
      <c r="D164" s="29">
        <f>SUM(D165)</f>
        <v>0</v>
      </c>
      <c r="E164" s="29">
        <f>SUM(E165)</f>
        <v>0</v>
      </c>
      <c r="F164" s="30">
        <f>SUM(F165)</f>
        <v>0</v>
      </c>
    </row>
    <row r="165" spans="1:6" x14ac:dyDescent="0.2">
      <c r="A165" s="4" t="s">
        <v>7</v>
      </c>
      <c r="B165" s="31">
        <v>250000</v>
      </c>
      <c r="C165" s="31"/>
      <c r="D165" s="37"/>
      <c r="E165" s="40"/>
      <c r="F165" s="28"/>
    </row>
    <row r="166" spans="1:6" x14ac:dyDescent="0.2">
      <c r="A166" s="22" t="s">
        <v>75</v>
      </c>
      <c r="B166" s="29">
        <f>SUM(B167:B168)</f>
        <v>0</v>
      </c>
      <c r="C166" s="29">
        <f t="shared" ref="C166:F166" si="36">SUM(C167:C168)</f>
        <v>0</v>
      </c>
      <c r="D166" s="29">
        <f t="shared" si="36"/>
        <v>350000</v>
      </c>
      <c r="E166" s="29">
        <f t="shared" si="36"/>
        <v>0</v>
      </c>
      <c r="F166" s="30">
        <f t="shared" si="36"/>
        <v>0</v>
      </c>
    </row>
    <row r="167" spans="1:6" s="2" customFormat="1" x14ac:dyDescent="0.2">
      <c r="A167" s="4" t="s">
        <v>6</v>
      </c>
      <c r="B167" s="40"/>
      <c r="C167" s="40"/>
      <c r="D167" s="37">
        <v>297500</v>
      </c>
      <c r="E167" s="40"/>
      <c r="F167" s="46"/>
    </row>
    <row r="168" spans="1:6" x14ac:dyDescent="0.2">
      <c r="A168" s="4" t="s">
        <v>7</v>
      </c>
      <c r="B168" s="36"/>
      <c r="C168" s="36"/>
      <c r="D168" s="36">
        <v>52500</v>
      </c>
      <c r="E168" s="36"/>
      <c r="F168" s="28"/>
    </row>
    <row r="169" spans="1:6" x14ac:dyDescent="0.2">
      <c r="A169" s="22" t="s">
        <v>27</v>
      </c>
      <c r="B169" s="29">
        <f>SUM(B170:B170)</f>
        <v>118000</v>
      </c>
      <c r="C169" s="29">
        <f>SUM(C170:C170)</f>
        <v>531790</v>
      </c>
      <c r="D169" s="29">
        <f>SUM(D170:D170)</f>
        <v>898310</v>
      </c>
      <c r="E169" s="29">
        <f>SUM(E170:E170)</f>
        <v>600000</v>
      </c>
      <c r="F169" s="30">
        <f>SUM(F170:F170)</f>
        <v>600000</v>
      </c>
    </row>
    <row r="170" spans="1:6" x14ac:dyDescent="0.2">
      <c r="A170" s="4" t="s">
        <v>7</v>
      </c>
      <c r="B170" s="36">
        <v>118000</v>
      </c>
      <c r="C170" s="36">
        <v>531790</v>
      </c>
      <c r="D170" s="36">
        <v>898310</v>
      </c>
      <c r="E170" s="36">
        <v>600000</v>
      </c>
      <c r="F170" s="41">
        <v>600000</v>
      </c>
    </row>
    <row r="171" spans="1:6" x14ac:dyDescent="0.2">
      <c r="A171" s="22" t="s">
        <v>3</v>
      </c>
      <c r="B171" s="29">
        <f>SUM(B172)</f>
        <v>30000</v>
      </c>
      <c r="C171" s="29">
        <f>SUM(C172)</f>
        <v>30000</v>
      </c>
      <c r="D171" s="29">
        <f>SUM(D172)</f>
        <v>30000</v>
      </c>
      <c r="E171" s="29">
        <f>SUM(E172)</f>
        <v>30000</v>
      </c>
      <c r="F171" s="30">
        <f>SUM(F172)</f>
        <v>30000</v>
      </c>
    </row>
    <row r="172" spans="1:6" x14ac:dyDescent="0.2">
      <c r="A172" s="4" t="s">
        <v>7</v>
      </c>
      <c r="B172" s="36">
        <v>30000</v>
      </c>
      <c r="C172" s="36">
        <v>30000</v>
      </c>
      <c r="D172" s="36">
        <v>30000</v>
      </c>
      <c r="E172" s="36">
        <v>30000</v>
      </c>
      <c r="F172" s="41">
        <v>30000</v>
      </c>
    </row>
    <row r="173" spans="1:6" x14ac:dyDescent="0.2">
      <c r="A173" s="22" t="s">
        <v>80</v>
      </c>
      <c r="B173" s="29">
        <f>SUM(B174)</f>
        <v>200000</v>
      </c>
      <c r="C173" s="29">
        <f>SUM(C174)</f>
        <v>200000</v>
      </c>
      <c r="D173" s="29">
        <f>SUM(D174)</f>
        <v>200000</v>
      </c>
      <c r="E173" s="29">
        <f>SUM(E174)</f>
        <v>0</v>
      </c>
      <c r="F173" s="30">
        <f>SUM(F174)</f>
        <v>0</v>
      </c>
    </row>
    <row r="174" spans="1:6" x14ac:dyDescent="0.2">
      <c r="A174" s="4" t="s">
        <v>7</v>
      </c>
      <c r="B174" s="36">
        <v>200000</v>
      </c>
      <c r="C174" s="36">
        <v>200000</v>
      </c>
      <c r="D174" s="36">
        <v>200000</v>
      </c>
      <c r="E174" s="36"/>
      <c r="F174" s="41"/>
    </row>
    <row r="175" spans="1:6" x14ac:dyDescent="0.2">
      <c r="A175" s="22" t="s">
        <v>29</v>
      </c>
      <c r="B175" s="29">
        <f>SUM(B176)</f>
        <v>185000</v>
      </c>
      <c r="C175" s="29">
        <f>SUM(C176)</f>
        <v>525000</v>
      </c>
      <c r="D175" s="29">
        <f>SUM(D176)</f>
        <v>898320</v>
      </c>
      <c r="E175" s="29">
        <f>SUM(E176)</f>
        <v>600000</v>
      </c>
      <c r="F175" s="30">
        <f>SUM(F176)</f>
        <v>600000</v>
      </c>
    </row>
    <row r="176" spans="1:6" x14ac:dyDescent="0.2">
      <c r="A176" s="4" t="s">
        <v>7</v>
      </c>
      <c r="B176" s="36">
        <v>185000</v>
      </c>
      <c r="C176" s="36">
        <v>525000</v>
      </c>
      <c r="D176" s="36">
        <v>898320</v>
      </c>
      <c r="E176" s="36">
        <v>600000</v>
      </c>
      <c r="F176" s="41">
        <v>600000</v>
      </c>
    </row>
    <row r="177" spans="1:6" x14ac:dyDescent="0.2">
      <c r="A177" s="22" t="s">
        <v>30</v>
      </c>
      <c r="B177" s="29">
        <f>SUM(B178:B179)</f>
        <v>1824720</v>
      </c>
      <c r="C177" s="29">
        <f>SUM(C178:C179)</f>
        <v>2927280</v>
      </c>
      <c r="D177" s="29">
        <f>SUM(D178:D179)</f>
        <v>0</v>
      </c>
      <c r="E177" s="29">
        <f>SUM(E178:E179)</f>
        <v>0</v>
      </c>
      <c r="F177" s="30">
        <f>SUM(F178:F179)</f>
        <v>0</v>
      </c>
    </row>
    <row r="178" spans="1:6" x14ac:dyDescent="0.2">
      <c r="A178" s="4" t="s">
        <v>6</v>
      </c>
      <c r="B178" s="36">
        <v>1551010</v>
      </c>
      <c r="C178" s="36">
        <v>2771990</v>
      </c>
      <c r="D178" s="36"/>
      <c r="E178" s="36"/>
      <c r="F178" s="28"/>
    </row>
    <row r="179" spans="1:6" x14ac:dyDescent="0.2">
      <c r="A179" s="4" t="s">
        <v>7</v>
      </c>
      <c r="B179" s="37">
        <v>273710</v>
      </c>
      <c r="C179" s="37">
        <v>155290</v>
      </c>
      <c r="D179" s="37"/>
      <c r="E179" s="40"/>
      <c r="F179" s="28"/>
    </row>
    <row r="180" spans="1:6" x14ac:dyDescent="0.2">
      <c r="A180" s="22" t="s">
        <v>28</v>
      </c>
      <c r="B180" s="29">
        <f>SUM(B181:B182)</f>
        <v>4367070</v>
      </c>
      <c r="C180" s="29">
        <f>SUM(C181:C182)</f>
        <v>0</v>
      </c>
      <c r="D180" s="29">
        <f>SUM(D181:D182)</f>
        <v>0</v>
      </c>
      <c r="E180" s="29">
        <f>SUM(E181:E182)</f>
        <v>0</v>
      </c>
      <c r="F180" s="30">
        <f>SUM(F181:F182)</f>
        <v>0</v>
      </c>
    </row>
    <row r="181" spans="1:6" x14ac:dyDescent="0.2">
      <c r="A181" s="4" t="s">
        <v>6</v>
      </c>
      <c r="B181" s="37">
        <v>3749760</v>
      </c>
      <c r="C181" s="37"/>
      <c r="D181" s="37"/>
      <c r="E181" s="40"/>
      <c r="F181" s="28"/>
    </row>
    <row r="182" spans="1:6" x14ac:dyDescent="0.2">
      <c r="A182" s="4" t="s">
        <v>7</v>
      </c>
      <c r="B182" s="36">
        <v>617310</v>
      </c>
      <c r="C182" s="36"/>
      <c r="D182" s="36"/>
      <c r="E182" s="36"/>
      <c r="F182" s="28"/>
    </row>
    <row r="183" spans="1:6" x14ac:dyDescent="0.2">
      <c r="A183" s="22" t="s">
        <v>23</v>
      </c>
      <c r="B183" s="29">
        <f>SUM(B184)</f>
        <v>17000</v>
      </c>
      <c r="C183" s="29">
        <f>SUM(C184)</f>
        <v>17000</v>
      </c>
      <c r="D183" s="29">
        <f>SUM(D184)</f>
        <v>17000</v>
      </c>
      <c r="E183" s="29">
        <f>SUM(E184)</f>
        <v>17000</v>
      </c>
      <c r="F183" s="30">
        <f>SUM(F184)</f>
        <v>17000</v>
      </c>
    </row>
    <row r="184" spans="1:6" x14ac:dyDescent="0.2">
      <c r="A184" s="4" t="s">
        <v>7</v>
      </c>
      <c r="B184" s="37">
        <v>17000</v>
      </c>
      <c r="C184" s="37">
        <v>17000</v>
      </c>
      <c r="D184" s="37">
        <v>17000</v>
      </c>
      <c r="E184" s="37">
        <v>17000</v>
      </c>
      <c r="F184" s="39">
        <v>17000</v>
      </c>
    </row>
    <row r="185" spans="1:6" ht="15" x14ac:dyDescent="0.25">
      <c r="A185" s="23" t="s">
        <v>76</v>
      </c>
      <c r="B185" s="32">
        <f>SUM(B186:B187)</f>
        <v>7827790</v>
      </c>
      <c r="C185" s="32">
        <f t="shared" ref="C185" si="37">SUM(C186:C187)</f>
        <v>4531070</v>
      </c>
      <c r="D185" s="32">
        <f t="shared" ref="D185" si="38">SUM(D186:D187)</f>
        <v>2393630</v>
      </c>
      <c r="E185" s="32">
        <f t="shared" ref="E185" si="39">SUM(E186:E187)</f>
        <v>1247000</v>
      </c>
      <c r="F185" s="33">
        <f t="shared" ref="F185" si="40">SUM(F186:F187)</f>
        <v>1247000</v>
      </c>
    </row>
    <row r="186" spans="1:6" x14ac:dyDescent="0.2">
      <c r="A186" s="4" t="s">
        <v>6</v>
      </c>
      <c r="B186" s="42">
        <f>B155+B158+B167+B178+B181</f>
        <v>5713770</v>
      </c>
      <c r="C186" s="42">
        <f t="shared" ref="C186:F186" si="41">C155+C158+C167+C178+C181</f>
        <v>2948990</v>
      </c>
      <c r="D186" s="42">
        <f t="shared" si="41"/>
        <v>297500</v>
      </c>
      <c r="E186" s="42">
        <f t="shared" si="41"/>
        <v>0</v>
      </c>
      <c r="F186" s="43">
        <f t="shared" si="41"/>
        <v>0</v>
      </c>
    </row>
    <row r="187" spans="1:6" ht="13.5" thickBot="1" x14ac:dyDescent="0.25">
      <c r="A187" s="5" t="s">
        <v>7</v>
      </c>
      <c r="B187" s="44">
        <f>B156+B159+B161+B163+B165+B168+B170+B172+B174+B176+B179+B182+B184</f>
        <v>2114020</v>
      </c>
      <c r="C187" s="44">
        <f t="shared" ref="C187:F187" si="42">C156+C159+C161+C163+C165+C168+C170+C172+C174+C176+C179+C182+C184</f>
        <v>1582080</v>
      </c>
      <c r="D187" s="44">
        <f t="shared" si="42"/>
        <v>2096130</v>
      </c>
      <c r="E187" s="44">
        <f t="shared" si="42"/>
        <v>1247000</v>
      </c>
      <c r="F187" s="45">
        <f t="shared" si="42"/>
        <v>1247000</v>
      </c>
    </row>
    <row r="188" spans="1:6" ht="15" x14ac:dyDescent="0.25">
      <c r="A188" s="97" t="s">
        <v>150</v>
      </c>
      <c r="B188" s="98"/>
      <c r="C188" s="98"/>
      <c r="D188" s="98"/>
      <c r="E188" s="98"/>
      <c r="F188" s="99"/>
    </row>
    <row r="189" spans="1:6" x14ac:dyDescent="0.2">
      <c r="A189" s="22" t="s">
        <v>77</v>
      </c>
      <c r="B189" s="29">
        <f>SUM(B190:B191)</f>
        <v>420000</v>
      </c>
      <c r="C189" s="29">
        <f>SUM(C190:C191)</f>
        <v>0</v>
      </c>
      <c r="D189" s="29">
        <f>SUM(D190:D191)</f>
        <v>0</v>
      </c>
      <c r="E189" s="29">
        <f>SUM(E190:E191)</f>
        <v>0</v>
      </c>
      <c r="F189" s="30">
        <f>SUM(F190:F191)</f>
        <v>0</v>
      </c>
    </row>
    <row r="190" spans="1:6" x14ac:dyDescent="0.2">
      <c r="A190" s="4" t="s">
        <v>6</v>
      </c>
      <c r="B190" s="36">
        <v>336000</v>
      </c>
      <c r="C190" s="36"/>
      <c r="D190" s="36"/>
      <c r="E190" s="36"/>
      <c r="F190" s="28"/>
    </row>
    <row r="191" spans="1:6" x14ac:dyDescent="0.2">
      <c r="A191" s="4" t="s">
        <v>7</v>
      </c>
      <c r="B191" s="37">
        <v>84000</v>
      </c>
      <c r="C191" s="37"/>
      <c r="D191" s="40"/>
      <c r="E191" s="40"/>
      <c r="F191" s="28"/>
    </row>
    <row r="192" spans="1:6" x14ac:dyDescent="0.2">
      <c r="A192" s="22" t="s">
        <v>81</v>
      </c>
      <c r="B192" s="29">
        <f>SUM(B193)</f>
        <v>10000</v>
      </c>
      <c r="C192" s="29">
        <f>SUM(C193)</f>
        <v>0</v>
      </c>
      <c r="D192" s="29">
        <f>SUM(D193)</f>
        <v>0</v>
      </c>
      <c r="E192" s="29">
        <f>SUM(E193)</f>
        <v>0</v>
      </c>
      <c r="F192" s="30">
        <f>SUM(F193)</f>
        <v>0</v>
      </c>
    </row>
    <row r="193" spans="1:6" x14ac:dyDescent="0.2">
      <c r="A193" s="4" t="s">
        <v>7</v>
      </c>
      <c r="B193" s="31">
        <v>10000</v>
      </c>
      <c r="C193" s="31"/>
      <c r="D193" s="31"/>
      <c r="E193" s="31"/>
      <c r="F193" s="28"/>
    </row>
    <row r="194" spans="1:6" ht="15" x14ac:dyDescent="0.25">
      <c r="A194" s="23" t="s">
        <v>151</v>
      </c>
      <c r="B194" s="32">
        <f>SUM(B195:B196)</f>
        <v>430000</v>
      </c>
      <c r="C194" s="32">
        <f t="shared" ref="C194" si="43">SUM(C195:C196)</f>
        <v>0</v>
      </c>
      <c r="D194" s="32">
        <f t="shared" ref="D194" si="44">SUM(D195:D196)</f>
        <v>0</v>
      </c>
      <c r="E194" s="32">
        <f t="shared" ref="E194" si="45">SUM(E195:E196)</f>
        <v>0</v>
      </c>
      <c r="F194" s="33">
        <f t="shared" ref="F194" si="46">SUM(F195:F196)</f>
        <v>0</v>
      </c>
    </row>
    <row r="195" spans="1:6" x14ac:dyDescent="0.2">
      <c r="A195" s="4" t="s">
        <v>6</v>
      </c>
      <c r="B195" s="42">
        <f>B190</f>
        <v>336000</v>
      </c>
      <c r="C195" s="42">
        <f t="shared" ref="C195:F195" si="47">C190</f>
        <v>0</v>
      </c>
      <c r="D195" s="42">
        <f t="shared" si="47"/>
        <v>0</v>
      </c>
      <c r="E195" s="42">
        <f t="shared" si="47"/>
        <v>0</v>
      </c>
      <c r="F195" s="43">
        <f t="shared" si="47"/>
        <v>0</v>
      </c>
    </row>
    <row r="196" spans="1:6" ht="13.5" thickBot="1" x14ac:dyDescent="0.25">
      <c r="A196" s="5" t="s">
        <v>7</v>
      </c>
      <c r="B196" s="44">
        <f>B191+B193</f>
        <v>94000</v>
      </c>
      <c r="C196" s="44">
        <f t="shared" ref="C196:F196" si="48">C191+C193</f>
        <v>0</v>
      </c>
      <c r="D196" s="44">
        <f t="shared" si="48"/>
        <v>0</v>
      </c>
      <c r="E196" s="44">
        <f t="shared" si="48"/>
        <v>0</v>
      </c>
      <c r="F196" s="45">
        <f t="shared" si="48"/>
        <v>0</v>
      </c>
    </row>
    <row r="197" spans="1:6" ht="15" x14ac:dyDescent="0.25">
      <c r="A197" s="97" t="s">
        <v>78</v>
      </c>
      <c r="B197" s="98"/>
      <c r="C197" s="98"/>
      <c r="D197" s="98"/>
      <c r="E197" s="98"/>
      <c r="F197" s="99"/>
    </row>
    <row r="198" spans="1:6" x14ac:dyDescent="0.2">
      <c r="A198" s="22" t="s">
        <v>45</v>
      </c>
      <c r="B198" s="29">
        <f>SUM(B199:B199)</f>
        <v>40000</v>
      </c>
      <c r="C198" s="29">
        <f>SUM(C199:C199)</f>
        <v>40000</v>
      </c>
      <c r="D198" s="29">
        <f>SUM(D199:D199)</f>
        <v>50000</v>
      </c>
      <c r="E198" s="29">
        <f>SUM(E199:E199)</f>
        <v>50000</v>
      </c>
      <c r="F198" s="30">
        <f>SUM(F199:F199)</f>
        <v>50000</v>
      </c>
    </row>
    <row r="199" spans="1:6" x14ac:dyDescent="0.2">
      <c r="A199" s="4" t="s">
        <v>7</v>
      </c>
      <c r="B199" s="37">
        <v>40000</v>
      </c>
      <c r="C199" s="37">
        <v>40000</v>
      </c>
      <c r="D199" s="37">
        <v>50000</v>
      </c>
      <c r="E199" s="37">
        <v>50000</v>
      </c>
      <c r="F199" s="39">
        <v>50000</v>
      </c>
    </row>
    <row r="200" spans="1:6" ht="15" x14ac:dyDescent="0.25">
      <c r="A200" s="23" t="s">
        <v>79</v>
      </c>
      <c r="B200" s="32">
        <f>SUM(B201:B201)</f>
        <v>40000</v>
      </c>
      <c r="C200" s="32">
        <f>SUM(C201:C201)</f>
        <v>40000</v>
      </c>
      <c r="D200" s="32">
        <f>SUM(D201:D201)</f>
        <v>50000</v>
      </c>
      <c r="E200" s="32">
        <f>SUM(E201:E201)</f>
        <v>50000</v>
      </c>
      <c r="F200" s="33">
        <f>SUM(F201:F201)</f>
        <v>50000</v>
      </c>
    </row>
    <row r="201" spans="1:6" ht="13.5" thickBot="1" x14ac:dyDescent="0.25">
      <c r="A201" s="5" t="s">
        <v>7</v>
      </c>
      <c r="B201" s="44">
        <f>B199</f>
        <v>40000</v>
      </c>
      <c r="C201" s="44">
        <f t="shared" ref="C201:F201" si="49">C199</f>
        <v>40000</v>
      </c>
      <c r="D201" s="44">
        <f t="shared" si="49"/>
        <v>50000</v>
      </c>
      <c r="E201" s="44">
        <f t="shared" si="49"/>
        <v>50000</v>
      </c>
      <c r="F201" s="45">
        <f t="shared" si="49"/>
        <v>50000</v>
      </c>
    </row>
    <row r="202" spans="1:6" ht="15.75" thickBot="1" x14ac:dyDescent="0.3">
      <c r="A202" s="18" t="s">
        <v>8</v>
      </c>
      <c r="B202" s="47">
        <f>SUM(B203:B206)</f>
        <v>16311060</v>
      </c>
      <c r="C202" s="47">
        <f t="shared" ref="C202:F202" si="50">SUM(C203:C206)</f>
        <v>13001120</v>
      </c>
      <c r="D202" s="47">
        <f t="shared" si="50"/>
        <v>6788590</v>
      </c>
      <c r="E202" s="47">
        <f t="shared" si="50"/>
        <v>3775500</v>
      </c>
      <c r="F202" s="47">
        <f t="shared" si="50"/>
        <v>3850060</v>
      </c>
    </row>
    <row r="203" spans="1:6" x14ac:dyDescent="0.2">
      <c r="A203" s="82" t="s">
        <v>7</v>
      </c>
      <c r="B203" s="48">
        <f>B18+B29+B74+B81+B93+B124+B132+B140+B152+B187+B196+B201</f>
        <v>4036630</v>
      </c>
      <c r="C203" s="48">
        <f t="shared" ref="C203:F203" si="51">C18+C29+C74+C81+C93+C124+C132+C140+C152+C187+C196+C201</f>
        <v>4192770</v>
      </c>
      <c r="D203" s="48">
        <f t="shared" si="51"/>
        <v>4042640</v>
      </c>
      <c r="E203" s="48">
        <f t="shared" si="51"/>
        <v>2705130</v>
      </c>
      <c r="F203" s="49">
        <f t="shared" si="51"/>
        <v>3162190</v>
      </c>
    </row>
    <row r="204" spans="1:6" x14ac:dyDescent="0.2">
      <c r="A204" s="4" t="s">
        <v>41</v>
      </c>
      <c r="B204" s="50">
        <f>B73</f>
        <v>687870</v>
      </c>
      <c r="C204" s="50">
        <f>C73</f>
        <v>687870</v>
      </c>
      <c r="D204" s="50">
        <f>D73</f>
        <v>687870</v>
      </c>
      <c r="E204" s="50">
        <f>E73</f>
        <v>687870</v>
      </c>
      <c r="F204" s="51">
        <f>F73</f>
        <v>687870</v>
      </c>
    </row>
    <row r="205" spans="1:6" x14ac:dyDescent="0.2">
      <c r="A205" s="61" t="s">
        <v>6</v>
      </c>
      <c r="B205" s="50">
        <f>B72+B80+B92+B123+B151+B186+B195</f>
        <v>11086560</v>
      </c>
      <c r="C205" s="50">
        <f t="shared" ref="C205:F205" si="52">C72+C80+C92+C123+C151+C186+C195</f>
        <v>6384880</v>
      </c>
      <c r="D205" s="50">
        <f t="shared" si="52"/>
        <v>2058080</v>
      </c>
      <c r="E205" s="50">
        <f t="shared" si="52"/>
        <v>382500</v>
      </c>
      <c r="F205" s="51">
        <f t="shared" si="52"/>
        <v>0</v>
      </c>
    </row>
    <row r="206" spans="1:6" ht="13.5" thickBot="1" x14ac:dyDescent="0.25">
      <c r="A206" s="66" t="s">
        <v>96</v>
      </c>
      <c r="B206" s="52">
        <f>B133</f>
        <v>500000</v>
      </c>
      <c r="C206" s="52">
        <f t="shared" ref="C206:F206" si="53">C133</f>
        <v>1735600</v>
      </c>
      <c r="D206" s="52">
        <f t="shared" si="53"/>
        <v>0</v>
      </c>
      <c r="E206" s="52">
        <f t="shared" si="53"/>
        <v>0</v>
      </c>
      <c r="F206" s="53">
        <f t="shared" si="53"/>
        <v>0</v>
      </c>
    </row>
    <row r="207" spans="1:6" ht="15.75" thickBot="1" x14ac:dyDescent="0.3">
      <c r="A207" s="17" t="s">
        <v>0</v>
      </c>
      <c r="B207" s="19"/>
      <c r="C207" s="19"/>
      <c r="D207" s="19"/>
      <c r="E207" s="19"/>
      <c r="F207" s="26"/>
    </row>
    <row r="208" spans="1:6" x14ac:dyDescent="0.2">
      <c r="A208" s="22" t="s">
        <v>37</v>
      </c>
      <c r="B208" s="54">
        <f>SUM(B209)</f>
        <v>200000</v>
      </c>
      <c r="C208" s="54">
        <f>SUM(C209)</f>
        <v>100000</v>
      </c>
      <c r="D208" s="54">
        <f>SUM(D209)</f>
        <v>0</v>
      </c>
      <c r="E208" s="54">
        <f>SUM(E209)</f>
        <v>0</v>
      </c>
      <c r="F208" s="55">
        <f>SUM(F209)</f>
        <v>0</v>
      </c>
    </row>
    <row r="209" spans="1:6" s="2" customFormat="1" x14ac:dyDescent="0.2">
      <c r="A209" s="4" t="s">
        <v>7</v>
      </c>
      <c r="B209" s="36">
        <v>200000</v>
      </c>
      <c r="C209" s="36">
        <v>100000</v>
      </c>
      <c r="D209" s="36"/>
      <c r="E209" s="36"/>
      <c r="F209" s="28"/>
    </row>
    <row r="210" spans="1:6" x14ac:dyDescent="0.2">
      <c r="A210" s="22" t="s">
        <v>33</v>
      </c>
      <c r="B210" s="29">
        <f>SUM(B211)</f>
        <v>0</v>
      </c>
      <c r="C210" s="29">
        <f>SUM(C211)</f>
        <v>187500</v>
      </c>
      <c r="D210" s="29">
        <f>SUM(D211)</f>
        <v>187500</v>
      </c>
      <c r="E210" s="29">
        <f>SUM(E211)</f>
        <v>0</v>
      </c>
      <c r="F210" s="30">
        <f>SUM(F211)</f>
        <v>0</v>
      </c>
    </row>
    <row r="211" spans="1:6" s="2" customFormat="1" x14ac:dyDescent="0.2">
      <c r="A211" s="4" t="s">
        <v>7</v>
      </c>
      <c r="B211" s="37"/>
      <c r="C211" s="36">
        <v>187500</v>
      </c>
      <c r="D211" s="36">
        <v>187500</v>
      </c>
      <c r="E211" s="36"/>
      <c r="F211" s="28"/>
    </row>
    <row r="212" spans="1:6" s="2" customFormat="1" x14ac:dyDescent="0.2">
      <c r="A212" s="22" t="s">
        <v>40</v>
      </c>
      <c r="B212" s="29">
        <f>SUM(B213)</f>
        <v>0</v>
      </c>
      <c r="C212" s="29">
        <f>SUM(C213)</f>
        <v>105000</v>
      </c>
      <c r="D212" s="29">
        <f>SUM(D213)</f>
        <v>0</v>
      </c>
      <c r="E212" s="29">
        <f>SUM(E213)</f>
        <v>0</v>
      </c>
      <c r="F212" s="30">
        <f>SUM(F213)</f>
        <v>0</v>
      </c>
    </row>
    <row r="213" spans="1:6" s="2" customFormat="1" x14ac:dyDescent="0.2">
      <c r="A213" s="4" t="s">
        <v>7</v>
      </c>
      <c r="B213" s="37"/>
      <c r="C213" s="36">
        <v>105000</v>
      </c>
      <c r="D213" s="36"/>
      <c r="E213" s="36"/>
      <c r="F213" s="28"/>
    </row>
    <row r="214" spans="1:6" s="2" customFormat="1" x14ac:dyDescent="0.2">
      <c r="A214" s="22" t="s">
        <v>44</v>
      </c>
      <c r="B214" s="29">
        <f>SUM(B215)</f>
        <v>52330</v>
      </c>
      <c r="C214" s="29">
        <f>SUM(C215)</f>
        <v>45670</v>
      </c>
      <c r="D214" s="29">
        <f>SUM(D215)</f>
        <v>0</v>
      </c>
      <c r="E214" s="29">
        <f>SUM(E215)</f>
        <v>0</v>
      </c>
      <c r="F214" s="30">
        <f>SUM(F215)</f>
        <v>0</v>
      </c>
    </row>
    <row r="215" spans="1:6" s="2" customFormat="1" x14ac:dyDescent="0.2">
      <c r="A215" s="4" t="s">
        <v>7</v>
      </c>
      <c r="B215" s="37">
        <v>52330</v>
      </c>
      <c r="C215" s="36">
        <v>45670</v>
      </c>
      <c r="D215" s="36"/>
      <c r="E215" s="36"/>
      <c r="F215" s="28"/>
    </row>
    <row r="216" spans="1:6" s="2" customFormat="1" x14ac:dyDescent="0.2">
      <c r="A216" s="22" t="s">
        <v>82</v>
      </c>
      <c r="B216" s="29">
        <f>SUM(B217)</f>
        <v>61340</v>
      </c>
      <c r="C216" s="29">
        <f>SUM(C217)</f>
        <v>12920</v>
      </c>
      <c r="D216" s="29">
        <f>SUM(D217)</f>
        <v>0</v>
      </c>
      <c r="E216" s="29">
        <f>SUM(E217)</f>
        <v>0</v>
      </c>
      <c r="F216" s="30">
        <f>SUM(F217)</f>
        <v>0</v>
      </c>
    </row>
    <row r="217" spans="1:6" s="2" customFormat="1" x14ac:dyDescent="0.2">
      <c r="A217" s="4" t="s">
        <v>7</v>
      </c>
      <c r="B217" s="37">
        <v>61340</v>
      </c>
      <c r="C217" s="36">
        <v>12920</v>
      </c>
      <c r="D217" s="36"/>
      <c r="E217" s="36"/>
      <c r="F217" s="28"/>
    </row>
    <row r="218" spans="1:6" s="2" customFormat="1" x14ac:dyDescent="0.2">
      <c r="A218" s="22" t="s">
        <v>49</v>
      </c>
      <c r="B218" s="29">
        <f>SUM(B219)</f>
        <v>20000</v>
      </c>
      <c r="C218" s="29">
        <f>SUM(C219)</f>
        <v>10000</v>
      </c>
      <c r="D218" s="29">
        <f>SUM(D219)</f>
        <v>10000</v>
      </c>
      <c r="E218" s="29">
        <f>SUM(E219)</f>
        <v>10000</v>
      </c>
      <c r="F218" s="30">
        <f>SUM(F219)</f>
        <v>10000</v>
      </c>
    </row>
    <row r="219" spans="1:6" s="2" customFormat="1" ht="13.5" thickBot="1" x14ac:dyDescent="0.25">
      <c r="A219" s="4" t="s">
        <v>7</v>
      </c>
      <c r="B219" s="37">
        <v>20000</v>
      </c>
      <c r="C219" s="36">
        <v>10000</v>
      </c>
      <c r="D219" s="36">
        <v>10000</v>
      </c>
      <c r="E219" s="36">
        <v>10000</v>
      </c>
      <c r="F219" s="41">
        <v>10000</v>
      </c>
    </row>
    <row r="220" spans="1:6" ht="15" x14ac:dyDescent="0.25">
      <c r="A220" s="3" t="s">
        <v>9</v>
      </c>
      <c r="B220" s="56">
        <f>B208+B210+B212+B214+B216+B218</f>
        <v>333670</v>
      </c>
      <c r="C220" s="56">
        <f t="shared" ref="C220:F220" si="54">C208+C210+C212+C214+C216+C218</f>
        <v>461090</v>
      </c>
      <c r="D220" s="56">
        <f t="shared" si="54"/>
        <v>197500</v>
      </c>
      <c r="E220" s="56">
        <f t="shared" si="54"/>
        <v>10000</v>
      </c>
      <c r="F220" s="57">
        <f t="shared" si="54"/>
        <v>10000</v>
      </c>
    </row>
    <row r="221" spans="1:6" ht="13.5" thickBot="1" x14ac:dyDescent="0.25">
      <c r="A221" s="5" t="s">
        <v>7</v>
      </c>
      <c r="B221" s="44">
        <f>B209+B211+B213+B215+B217+B219</f>
        <v>333670</v>
      </c>
      <c r="C221" s="44">
        <f t="shared" ref="C221:F221" si="55">C209+C211+C213+C215+C217+C219</f>
        <v>461090</v>
      </c>
      <c r="D221" s="44">
        <f t="shared" si="55"/>
        <v>197500</v>
      </c>
      <c r="E221" s="44">
        <f t="shared" si="55"/>
        <v>10000</v>
      </c>
      <c r="F221" s="45">
        <f t="shared" si="55"/>
        <v>10000</v>
      </c>
    </row>
    <row r="222" spans="1:6" ht="13.5" thickBot="1" x14ac:dyDescent="0.25">
      <c r="A222" s="6" t="s">
        <v>10</v>
      </c>
      <c r="B222" s="58">
        <f>B202+B220</f>
        <v>16644730</v>
      </c>
      <c r="C222" s="58">
        <f>C202+C220</f>
        <v>13462210</v>
      </c>
      <c r="D222" s="58">
        <f>D202+D220</f>
        <v>6986090</v>
      </c>
      <c r="E222" s="58">
        <f>E202+E220</f>
        <v>3785500</v>
      </c>
      <c r="F222" s="59">
        <f>F202+F220</f>
        <v>3860060</v>
      </c>
    </row>
    <row r="223" spans="1:6" x14ac:dyDescent="0.2">
      <c r="A223" s="83" t="s">
        <v>7</v>
      </c>
      <c r="B223" s="67">
        <f>B203+B221</f>
        <v>4370300</v>
      </c>
      <c r="C223" s="67">
        <f t="shared" ref="C223:F223" si="56">C203+C221</f>
        <v>4653860</v>
      </c>
      <c r="D223" s="67">
        <f t="shared" si="56"/>
        <v>4240140</v>
      </c>
      <c r="E223" s="67">
        <f t="shared" si="56"/>
        <v>2715130</v>
      </c>
      <c r="F223" s="68">
        <f t="shared" si="56"/>
        <v>3172190</v>
      </c>
    </row>
    <row r="224" spans="1:6" x14ac:dyDescent="0.2">
      <c r="A224" s="4" t="s">
        <v>41</v>
      </c>
      <c r="B224" s="42">
        <f>B204</f>
        <v>687870</v>
      </c>
      <c r="C224" s="42">
        <f>C204</f>
        <v>687870</v>
      </c>
      <c r="D224" s="42">
        <f>D204</f>
        <v>687870</v>
      </c>
      <c r="E224" s="42">
        <f>E204</f>
        <v>687870</v>
      </c>
      <c r="F224" s="43">
        <f>F204</f>
        <v>687870</v>
      </c>
    </row>
    <row r="225" spans="1:6" x14ac:dyDescent="0.2">
      <c r="A225" s="61" t="s">
        <v>6</v>
      </c>
      <c r="B225" s="42">
        <f>B205</f>
        <v>11086560</v>
      </c>
      <c r="C225" s="42">
        <f t="shared" ref="C225:F225" si="57">C205</f>
        <v>6384880</v>
      </c>
      <c r="D225" s="42">
        <f t="shared" si="57"/>
        <v>2058080</v>
      </c>
      <c r="E225" s="42">
        <f t="shared" si="57"/>
        <v>382500</v>
      </c>
      <c r="F225" s="43">
        <f t="shared" si="57"/>
        <v>0</v>
      </c>
    </row>
    <row r="226" spans="1:6" ht="13.5" thickBot="1" x14ac:dyDescent="0.25">
      <c r="A226" s="66" t="s">
        <v>96</v>
      </c>
      <c r="B226" s="44">
        <f>B206</f>
        <v>500000</v>
      </c>
      <c r="C226" s="44">
        <f t="shared" ref="C226:F226" si="58">C206</f>
        <v>1735600</v>
      </c>
      <c r="D226" s="44">
        <f t="shared" si="58"/>
        <v>0</v>
      </c>
      <c r="E226" s="44">
        <f t="shared" si="58"/>
        <v>0</v>
      </c>
      <c r="F226" s="45">
        <f t="shared" si="58"/>
        <v>0</v>
      </c>
    </row>
    <row r="229" spans="1:6" ht="15.75" x14ac:dyDescent="0.25">
      <c r="A229" s="27" t="s">
        <v>88</v>
      </c>
    </row>
    <row r="230" spans="1:6" ht="13.5" thickBot="1" x14ac:dyDescent="0.25"/>
    <row r="231" spans="1:6" x14ac:dyDescent="0.2">
      <c r="A231" s="8"/>
      <c r="B231" s="9">
        <v>2017</v>
      </c>
      <c r="C231" s="9">
        <v>2018</v>
      </c>
      <c r="D231" s="9">
        <v>2019</v>
      </c>
      <c r="E231" s="9">
        <v>2020</v>
      </c>
      <c r="F231" s="14">
        <v>2021</v>
      </c>
    </row>
    <row r="232" spans="1:6" ht="13.5" thickBot="1" x14ac:dyDescent="0.25">
      <c r="A232" s="10"/>
      <c r="B232" s="11" t="s">
        <v>11</v>
      </c>
      <c r="C232" s="11" t="s">
        <v>11</v>
      </c>
      <c r="D232" s="11" t="s">
        <v>11</v>
      </c>
      <c r="E232" s="11" t="s">
        <v>11</v>
      </c>
      <c r="F232" s="13" t="s">
        <v>11</v>
      </c>
    </row>
    <row r="233" spans="1:6" ht="15.75" thickBot="1" x14ac:dyDescent="0.3">
      <c r="A233" s="15" t="s">
        <v>1</v>
      </c>
      <c r="B233" s="16"/>
      <c r="C233" s="16"/>
      <c r="D233" s="16"/>
      <c r="E233" s="16"/>
      <c r="F233" s="25"/>
    </row>
    <row r="234" spans="1:6" ht="15" x14ac:dyDescent="0.25">
      <c r="A234" s="97" t="s">
        <v>152</v>
      </c>
      <c r="B234" s="98"/>
      <c r="C234" s="98"/>
      <c r="D234" s="98"/>
      <c r="E234" s="98"/>
      <c r="F234" s="99"/>
    </row>
    <row r="235" spans="1:6" x14ac:dyDescent="0.2">
      <c r="A235" s="60" t="s">
        <v>124</v>
      </c>
      <c r="B235" s="62">
        <f>SUM(B236:B237)</f>
        <v>0</v>
      </c>
      <c r="C235" s="62">
        <f t="shared" ref="C235" si="59">SUM(C236:C237)</f>
        <v>0</v>
      </c>
      <c r="D235" s="62">
        <f t="shared" ref="D235" si="60">SUM(D236:D237)</f>
        <v>0</v>
      </c>
      <c r="E235" s="62">
        <f t="shared" ref="E235" si="61">SUM(E236:E237)</f>
        <v>220000</v>
      </c>
      <c r="F235" s="71">
        <f t="shared" ref="F235" si="62">SUM(F236:F237)</f>
        <v>0</v>
      </c>
    </row>
    <row r="236" spans="1:6" ht="15" x14ac:dyDescent="0.25">
      <c r="A236" s="4" t="s">
        <v>7</v>
      </c>
      <c r="B236" s="16"/>
      <c r="C236" s="16"/>
      <c r="D236" s="16"/>
      <c r="E236" s="76">
        <v>70000</v>
      </c>
      <c r="F236" s="25"/>
    </row>
    <row r="237" spans="1:6" x14ac:dyDescent="0.2">
      <c r="A237" s="77" t="s">
        <v>6</v>
      </c>
      <c r="B237" s="78"/>
      <c r="C237" s="79"/>
      <c r="D237" s="78"/>
      <c r="E237" s="78">
        <v>150000</v>
      </c>
      <c r="F237" s="80"/>
    </row>
    <row r="238" spans="1:6" ht="15" x14ac:dyDescent="0.25">
      <c r="A238" s="23" t="s">
        <v>153</v>
      </c>
      <c r="B238" s="32">
        <f>SUM(B239:B241)</f>
        <v>0</v>
      </c>
      <c r="C238" s="32">
        <f t="shared" ref="C238" si="63">SUM(C239:C241)</f>
        <v>0</v>
      </c>
      <c r="D238" s="32">
        <f t="shared" ref="D238" si="64">SUM(D239:D241)</f>
        <v>0</v>
      </c>
      <c r="E238" s="32">
        <f t="shared" ref="E238" si="65">SUM(E239:E241)</f>
        <v>220000</v>
      </c>
      <c r="F238" s="33">
        <f t="shared" ref="F238" si="66">SUM(F239:F241)</f>
        <v>0</v>
      </c>
    </row>
    <row r="239" spans="1:6" x14ac:dyDescent="0.2">
      <c r="A239" s="61" t="s">
        <v>7</v>
      </c>
      <c r="B239" s="42">
        <f>B236</f>
        <v>0</v>
      </c>
      <c r="C239" s="42">
        <f t="shared" ref="C239:F239" si="67">C236</f>
        <v>0</v>
      </c>
      <c r="D239" s="42">
        <f t="shared" si="67"/>
        <v>0</v>
      </c>
      <c r="E239" s="42">
        <f t="shared" si="67"/>
        <v>70000</v>
      </c>
      <c r="F239" s="43">
        <f t="shared" si="67"/>
        <v>0</v>
      </c>
    </row>
    <row r="240" spans="1:6" ht="13.5" thickBot="1" x14ac:dyDescent="0.25">
      <c r="A240" s="4" t="s">
        <v>6</v>
      </c>
      <c r="B240" s="42">
        <f>B237</f>
        <v>0</v>
      </c>
      <c r="C240" s="42">
        <f t="shared" ref="C240:F240" si="68">C237</f>
        <v>0</v>
      </c>
      <c r="D240" s="42">
        <f t="shared" si="68"/>
        <v>0</v>
      </c>
      <c r="E240" s="42">
        <f t="shared" si="68"/>
        <v>150000</v>
      </c>
      <c r="F240" s="43">
        <f t="shared" si="68"/>
        <v>0</v>
      </c>
    </row>
    <row r="241" spans="1:6" ht="15" x14ac:dyDescent="0.25">
      <c r="A241" s="97" t="s">
        <v>156</v>
      </c>
      <c r="B241" s="98"/>
      <c r="C241" s="98"/>
      <c r="D241" s="98"/>
      <c r="E241" s="98"/>
      <c r="F241" s="99"/>
    </row>
    <row r="242" spans="1:6" x14ac:dyDescent="0.2">
      <c r="A242" s="60" t="s">
        <v>111</v>
      </c>
      <c r="B242" s="62">
        <f>SUM(B243:B244)</f>
        <v>40000</v>
      </c>
      <c r="C242" s="62">
        <f t="shared" ref="C242" si="69">SUM(C243:C244)</f>
        <v>0</v>
      </c>
      <c r="D242" s="62">
        <f t="shared" ref="D242" si="70">SUM(D243:D244)</f>
        <v>50000</v>
      </c>
      <c r="E242" s="62">
        <f t="shared" ref="E242" si="71">SUM(E243:E244)</f>
        <v>60000</v>
      </c>
      <c r="F242" s="71">
        <f t="shared" ref="F242" si="72">SUM(F243:F244)</f>
        <v>0</v>
      </c>
    </row>
    <row r="243" spans="1:6" ht="15" x14ac:dyDescent="0.25">
      <c r="A243" s="4" t="s">
        <v>7</v>
      </c>
      <c r="B243" s="16"/>
      <c r="C243" s="16"/>
      <c r="D243" s="16"/>
      <c r="E243" s="16"/>
      <c r="F243" s="25"/>
    </row>
    <row r="244" spans="1:6" x14ac:dyDescent="0.2">
      <c r="A244" s="77" t="s">
        <v>6</v>
      </c>
      <c r="B244" s="78">
        <v>40000</v>
      </c>
      <c r="C244" s="79"/>
      <c r="D244" s="78">
        <v>50000</v>
      </c>
      <c r="E244" s="78">
        <v>60000</v>
      </c>
      <c r="F244" s="80"/>
    </row>
    <row r="245" spans="1:6" x14ac:dyDescent="0.2">
      <c r="A245" s="72" t="s">
        <v>184</v>
      </c>
      <c r="B245" s="63">
        <f>SUM(B246:B247)</f>
        <v>0</v>
      </c>
      <c r="C245" s="63">
        <f>SUM(C246:C247)</f>
        <v>60000</v>
      </c>
      <c r="D245" s="63">
        <f>SUM(D246:D247)</f>
        <v>0</v>
      </c>
      <c r="E245" s="63">
        <f>SUM(E246:E247)</f>
        <v>0</v>
      </c>
      <c r="F245" s="73">
        <f>SUM(F246:F247)</f>
        <v>0</v>
      </c>
    </row>
    <row r="246" spans="1:6" ht="15" x14ac:dyDescent="0.25">
      <c r="A246" s="4" t="s">
        <v>7</v>
      </c>
      <c r="B246" s="16"/>
      <c r="C246" s="16"/>
      <c r="D246" s="16"/>
      <c r="E246" s="16"/>
      <c r="F246" s="25"/>
    </row>
    <row r="247" spans="1:6" ht="15" x14ac:dyDescent="0.25">
      <c r="A247" s="4" t="s">
        <v>6</v>
      </c>
      <c r="B247" s="16"/>
      <c r="C247" s="78">
        <v>60000</v>
      </c>
      <c r="D247" s="16"/>
      <c r="E247" s="16"/>
      <c r="F247" s="25"/>
    </row>
    <row r="248" spans="1:6" x14ac:dyDescent="0.2">
      <c r="A248" s="72" t="s">
        <v>113</v>
      </c>
      <c r="B248" s="63">
        <f>SUM(B249:B250)</f>
        <v>10000</v>
      </c>
      <c r="C248" s="63">
        <f>SUM(C249:C250)</f>
        <v>0</v>
      </c>
      <c r="D248" s="63">
        <f>SUM(D249:D250)</f>
        <v>0</v>
      </c>
      <c r="E248" s="63">
        <f>SUM(E249:E250)</f>
        <v>0</v>
      </c>
      <c r="F248" s="73">
        <f>SUM(F249:F250)</f>
        <v>0</v>
      </c>
    </row>
    <row r="249" spans="1:6" ht="15" x14ac:dyDescent="0.25">
      <c r="A249" s="4" t="s">
        <v>7</v>
      </c>
      <c r="B249" s="16"/>
      <c r="C249" s="16"/>
      <c r="D249" s="16"/>
      <c r="E249" s="16"/>
      <c r="F249" s="25"/>
    </row>
    <row r="250" spans="1:6" ht="15" x14ac:dyDescent="0.25">
      <c r="A250" s="4" t="s">
        <v>6</v>
      </c>
      <c r="B250" s="78">
        <v>10000</v>
      </c>
      <c r="C250" s="78"/>
      <c r="D250" s="16"/>
      <c r="E250" s="16"/>
      <c r="F250" s="25"/>
    </row>
    <row r="251" spans="1:6" x14ac:dyDescent="0.2">
      <c r="A251" s="72" t="s">
        <v>118</v>
      </c>
      <c r="B251" s="63">
        <f>SUM(B252:B254)</f>
        <v>0</v>
      </c>
      <c r="C251" s="63">
        <f>SUM(C252:C254)</f>
        <v>0</v>
      </c>
      <c r="D251" s="63">
        <f>SUM(D252:D254)</f>
        <v>0</v>
      </c>
      <c r="E251" s="63">
        <f>SUM(E252:E254)</f>
        <v>0</v>
      </c>
      <c r="F251" s="73">
        <f>SUM(F252:F254)</f>
        <v>670000</v>
      </c>
    </row>
    <row r="252" spans="1:6" ht="15" x14ac:dyDescent="0.25">
      <c r="A252" s="4" t="s">
        <v>7</v>
      </c>
      <c r="B252" s="16"/>
      <c r="C252" s="16"/>
      <c r="D252" s="16"/>
      <c r="E252" s="16"/>
      <c r="F252" s="43">
        <v>50000</v>
      </c>
    </row>
    <row r="253" spans="1:6" ht="15" x14ac:dyDescent="0.25">
      <c r="A253" s="4" t="s">
        <v>6</v>
      </c>
      <c r="B253" s="16"/>
      <c r="C253" s="16"/>
      <c r="D253" s="16"/>
      <c r="E253" s="16"/>
      <c r="F253" s="43"/>
    </row>
    <row r="254" spans="1:6" x14ac:dyDescent="0.2">
      <c r="A254" s="72" t="s">
        <v>120</v>
      </c>
      <c r="B254" s="63">
        <f>SUM(B255:B256)</f>
        <v>0</v>
      </c>
      <c r="C254" s="63">
        <f>SUM(C255:C256)</f>
        <v>0</v>
      </c>
      <c r="D254" s="63">
        <f>SUM(D255:D256)</f>
        <v>0</v>
      </c>
      <c r="E254" s="63">
        <f>SUM(E255:E256)</f>
        <v>0</v>
      </c>
      <c r="F254" s="73">
        <f>SUM(F255:F256)</f>
        <v>620000</v>
      </c>
    </row>
    <row r="255" spans="1:6" ht="15" x14ac:dyDescent="0.25">
      <c r="A255" s="4" t="s">
        <v>7</v>
      </c>
      <c r="B255" s="16"/>
      <c r="C255" s="16"/>
      <c r="D255" s="16"/>
      <c r="E255" s="16"/>
      <c r="F255" s="25"/>
    </row>
    <row r="256" spans="1:6" ht="15" x14ac:dyDescent="0.25">
      <c r="A256" s="4" t="s">
        <v>6</v>
      </c>
      <c r="B256" s="16"/>
      <c r="C256" s="78"/>
      <c r="D256" s="16"/>
      <c r="E256" s="16"/>
      <c r="F256" s="43">
        <v>620000</v>
      </c>
    </row>
    <row r="257" spans="1:6" ht="15" x14ac:dyDescent="0.25">
      <c r="A257" s="23" t="s">
        <v>83</v>
      </c>
      <c r="B257" s="32">
        <f>SUM(B258:B259)</f>
        <v>50000</v>
      </c>
      <c r="C257" s="32">
        <f>SUM(C258:C259)</f>
        <v>60000</v>
      </c>
      <c r="D257" s="32">
        <f>SUM(D258:D259)</f>
        <v>50000</v>
      </c>
      <c r="E257" s="32">
        <f>SUM(E258:E259)</f>
        <v>60000</v>
      </c>
      <c r="F257" s="33">
        <f>SUM(F258:F259)</f>
        <v>670000</v>
      </c>
    </row>
    <row r="258" spans="1:6" x14ac:dyDescent="0.2">
      <c r="A258" s="61" t="s">
        <v>7</v>
      </c>
      <c r="B258" s="42">
        <f>B243+B246+B249+B252+B255</f>
        <v>0</v>
      </c>
      <c r="C258" s="42">
        <f t="shared" ref="C258:F258" si="73">C243+C246+C249+C252+C255</f>
        <v>0</v>
      </c>
      <c r="D258" s="42">
        <f t="shared" si="73"/>
        <v>0</v>
      </c>
      <c r="E258" s="42">
        <f t="shared" si="73"/>
        <v>0</v>
      </c>
      <c r="F258" s="43">
        <f t="shared" si="73"/>
        <v>50000</v>
      </c>
    </row>
    <row r="259" spans="1:6" ht="13.5" thickBot="1" x14ac:dyDescent="0.25">
      <c r="A259" s="4" t="s">
        <v>6</v>
      </c>
      <c r="B259" s="42">
        <f>B244+B247+B250+B253+B256</f>
        <v>50000</v>
      </c>
      <c r="C259" s="42">
        <f t="shared" ref="C259:F259" si="74">C244+C247+C250+C253+C256</f>
        <v>60000</v>
      </c>
      <c r="D259" s="42">
        <f t="shared" si="74"/>
        <v>50000</v>
      </c>
      <c r="E259" s="42">
        <f t="shared" si="74"/>
        <v>60000</v>
      </c>
      <c r="F259" s="43">
        <f t="shared" si="74"/>
        <v>620000</v>
      </c>
    </row>
    <row r="260" spans="1:6" ht="15" x14ac:dyDescent="0.25">
      <c r="A260" s="97" t="s">
        <v>144</v>
      </c>
      <c r="B260" s="98"/>
      <c r="C260" s="98"/>
      <c r="D260" s="98"/>
      <c r="E260" s="98"/>
      <c r="F260" s="99"/>
    </row>
    <row r="261" spans="1:6" x14ac:dyDescent="0.2">
      <c r="A261" s="60" t="s">
        <v>109</v>
      </c>
      <c r="B261" s="62">
        <f>SUM(B262:B262)</f>
        <v>25000</v>
      </c>
      <c r="C261" s="62">
        <f>SUM(C262:C262)</f>
        <v>0</v>
      </c>
      <c r="D261" s="62">
        <f>SUM(D262:D262)</f>
        <v>0</v>
      </c>
      <c r="E261" s="62">
        <f>SUM(E262:E262)</f>
        <v>0</v>
      </c>
      <c r="F261" s="71">
        <f>SUM(F262:F262)</f>
        <v>0</v>
      </c>
    </row>
    <row r="262" spans="1:6" x14ac:dyDescent="0.2">
      <c r="A262" s="4" t="s">
        <v>7</v>
      </c>
      <c r="B262" s="42">
        <v>25000</v>
      </c>
      <c r="C262" s="42"/>
      <c r="D262" s="42"/>
      <c r="E262" s="42"/>
      <c r="F262" s="43"/>
    </row>
    <row r="263" spans="1:6" x14ac:dyDescent="0.2">
      <c r="A263" s="72" t="s">
        <v>115</v>
      </c>
      <c r="B263" s="63">
        <f>SUM(B264:B264)</f>
        <v>35000</v>
      </c>
      <c r="C263" s="63">
        <f>SUM(C264:C264)</f>
        <v>0</v>
      </c>
      <c r="D263" s="63">
        <f>SUM(D264:D264)</f>
        <v>0</v>
      </c>
      <c r="E263" s="63">
        <f>SUM(E264:E264)</f>
        <v>0</v>
      </c>
      <c r="F263" s="73">
        <f>SUM(F264:F264)</f>
        <v>0</v>
      </c>
    </row>
    <row r="264" spans="1:6" x14ac:dyDescent="0.2">
      <c r="A264" s="4" t="s">
        <v>7</v>
      </c>
      <c r="B264" s="42">
        <v>35000</v>
      </c>
      <c r="C264" s="42"/>
      <c r="D264" s="42"/>
      <c r="E264" s="42"/>
      <c r="F264" s="43"/>
    </row>
    <row r="265" spans="1:6" x14ac:dyDescent="0.2">
      <c r="A265" s="72" t="s">
        <v>116</v>
      </c>
      <c r="B265" s="63">
        <f>SUM(B266:B266)</f>
        <v>35000</v>
      </c>
      <c r="C265" s="63">
        <f>SUM(C266:C266)</f>
        <v>0</v>
      </c>
      <c r="D265" s="63">
        <f>SUM(D266:D266)</f>
        <v>0</v>
      </c>
      <c r="E265" s="63">
        <f>SUM(E266:E266)</f>
        <v>0</v>
      </c>
      <c r="F265" s="73">
        <f>SUM(F266:F266)</f>
        <v>0</v>
      </c>
    </row>
    <row r="266" spans="1:6" x14ac:dyDescent="0.2">
      <c r="A266" s="4" t="s">
        <v>7</v>
      </c>
      <c r="B266" s="42">
        <v>35000</v>
      </c>
      <c r="C266" s="42"/>
      <c r="D266" s="42"/>
      <c r="E266" s="42"/>
      <c r="F266" s="43"/>
    </row>
    <row r="267" spans="1:6" ht="15" x14ac:dyDescent="0.25">
      <c r="A267" s="23" t="s">
        <v>145</v>
      </c>
      <c r="B267" s="32">
        <f>SUM(B268:B268)</f>
        <v>95000</v>
      </c>
      <c r="C267" s="32">
        <f>SUM(C268:C268)</f>
        <v>0</v>
      </c>
      <c r="D267" s="32">
        <f>SUM(D268:D268)</f>
        <v>0</v>
      </c>
      <c r="E267" s="32">
        <f>SUM(E268:E268)</f>
        <v>0</v>
      </c>
      <c r="F267" s="33">
        <f>SUM(F268:F268)</f>
        <v>0</v>
      </c>
    </row>
    <row r="268" spans="1:6" ht="13.5" thickBot="1" x14ac:dyDescent="0.25">
      <c r="A268" s="61" t="s">
        <v>7</v>
      </c>
      <c r="B268" s="42">
        <f>B262+B264+B266</f>
        <v>95000</v>
      </c>
      <c r="C268" s="42">
        <f t="shared" ref="C268:F268" si="75">C262+C264+C266</f>
        <v>0</v>
      </c>
      <c r="D268" s="42">
        <f t="shared" si="75"/>
        <v>0</v>
      </c>
      <c r="E268" s="42">
        <f t="shared" si="75"/>
        <v>0</v>
      </c>
      <c r="F268" s="43">
        <f t="shared" si="75"/>
        <v>0</v>
      </c>
    </row>
    <row r="269" spans="1:6" ht="15.75" thickBot="1" x14ac:dyDescent="0.3">
      <c r="A269" s="100" t="s">
        <v>157</v>
      </c>
      <c r="B269" s="101"/>
      <c r="C269" s="101"/>
      <c r="D269" s="101"/>
      <c r="E269" s="101"/>
      <c r="F269" s="102"/>
    </row>
    <row r="270" spans="1:6" x14ac:dyDescent="0.2">
      <c r="A270" s="60" t="s">
        <v>110</v>
      </c>
      <c r="B270" s="62">
        <f>SUM(B271:B271)</f>
        <v>50000</v>
      </c>
      <c r="C270" s="62">
        <f>SUM(C271:C271)</f>
        <v>0</v>
      </c>
      <c r="D270" s="62">
        <f>SUM(D271:D271)</f>
        <v>0</v>
      </c>
      <c r="E270" s="62">
        <f>SUM(E271:E271)</f>
        <v>0</v>
      </c>
      <c r="F270" s="71">
        <f>SUM(F271:F271)</f>
        <v>0</v>
      </c>
    </row>
    <row r="271" spans="1:6" ht="14.25" x14ac:dyDescent="0.2">
      <c r="A271" s="64" t="s">
        <v>96</v>
      </c>
      <c r="B271" s="42">
        <v>50000</v>
      </c>
      <c r="C271" s="24"/>
      <c r="D271" s="24"/>
      <c r="E271" s="24"/>
      <c r="F271" s="25"/>
    </row>
    <row r="272" spans="1:6" x14ac:dyDescent="0.2">
      <c r="A272" s="72" t="s">
        <v>121</v>
      </c>
      <c r="B272" s="63">
        <f>SUM(B273:B273)</f>
        <v>0</v>
      </c>
      <c r="C272" s="63">
        <f>SUM(C273:C273)</f>
        <v>0</v>
      </c>
      <c r="D272" s="63">
        <f>SUM(D273:D273)</f>
        <v>30000</v>
      </c>
      <c r="E272" s="63">
        <f>SUM(E273:E273)</f>
        <v>0</v>
      </c>
      <c r="F272" s="73">
        <f>SUM(F273:F273)</f>
        <v>0</v>
      </c>
    </row>
    <row r="273" spans="1:6" x14ac:dyDescent="0.2">
      <c r="A273" s="61" t="s">
        <v>7</v>
      </c>
      <c r="B273" s="24"/>
      <c r="C273" s="24"/>
      <c r="D273" s="42">
        <v>30000</v>
      </c>
      <c r="E273" s="24"/>
      <c r="F273" s="25"/>
    </row>
    <row r="274" spans="1:6" x14ac:dyDescent="0.2">
      <c r="A274" s="72" t="s">
        <v>122</v>
      </c>
      <c r="B274" s="63">
        <f>SUM(B275:B276)</f>
        <v>0</v>
      </c>
      <c r="C274" s="63">
        <f t="shared" ref="C274" si="76">SUM(C275:C276)</f>
        <v>0</v>
      </c>
      <c r="D274" s="63">
        <f t="shared" ref="D274" si="77">SUM(D275:D276)</f>
        <v>0</v>
      </c>
      <c r="E274" s="63">
        <f t="shared" ref="E274" si="78">SUM(E275:E276)</f>
        <v>0</v>
      </c>
      <c r="F274" s="73">
        <f t="shared" ref="F274" si="79">SUM(F275:F276)</f>
        <v>100000</v>
      </c>
    </row>
    <row r="275" spans="1:6" x14ac:dyDescent="0.2">
      <c r="A275" s="61" t="s">
        <v>7</v>
      </c>
      <c r="B275" s="24"/>
      <c r="C275" s="24"/>
      <c r="D275" s="42"/>
      <c r="E275" s="24"/>
      <c r="F275" s="43">
        <v>40000</v>
      </c>
    </row>
    <row r="276" spans="1:6" ht="14.25" x14ac:dyDescent="0.2">
      <c r="A276" s="64" t="s">
        <v>123</v>
      </c>
      <c r="B276" s="24"/>
      <c r="C276" s="24"/>
      <c r="D276" s="24"/>
      <c r="E276" s="24"/>
      <c r="F276" s="43">
        <v>60000</v>
      </c>
    </row>
    <row r="277" spans="1:6" ht="15" x14ac:dyDescent="0.25">
      <c r="A277" s="23" t="s">
        <v>154</v>
      </c>
      <c r="B277" s="32">
        <f>SUM(B278:B280)</f>
        <v>50000</v>
      </c>
      <c r="C277" s="32">
        <f t="shared" ref="C277:F277" si="80">SUM(C278:C280)</f>
        <v>0</v>
      </c>
      <c r="D277" s="32">
        <f t="shared" si="80"/>
        <v>30000</v>
      </c>
      <c r="E277" s="32">
        <f t="shared" si="80"/>
        <v>0</v>
      </c>
      <c r="F277" s="33">
        <f t="shared" si="80"/>
        <v>100000</v>
      </c>
    </row>
    <row r="278" spans="1:6" x14ac:dyDescent="0.2">
      <c r="A278" s="61" t="s">
        <v>7</v>
      </c>
      <c r="B278" s="42">
        <f>B273+B275</f>
        <v>0</v>
      </c>
      <c r="C278" s="42">
        <f t="shared" ref="C278:F278" si="81">C273+C275</f>
        <v>0</v>
      </c>
      <c r="D278" s="42">
        <f t="shared" si="81"/>
        <v>30000</v>
      </c>
      <c r="E278" s="42">
        <f t="shared" si="81"/>
        <v>0</v>
      </c>
      <c r="F278" s="43">
        <f t="shared" si="81"/>
        <v>40000</v>
      </c>
    </row>
    <row r="279" spans="1:6" x14ac:dyDescent="0.2">
      <c r="A279" s="61" t="s">
        <v>6</v>
      </c>
      <c r="B279" s="42">
        <f>B276</f>
        <v>0</v>
      </c>
      <c r="C279" s="42">
        <f t="shared" ref="C279:F279" si="82">C276</f>
        <v>0</v>
      </c>
      <c r="D279" s="42">
        <f t="shared" si="82"/>
        <v>0</v>
      </c>
      <c r="E279" s="42">
        <f t="shared" si="82"/>
        <v>0</v>
      </c>
      <c r="F279" s="43">
        <f t="shared" si="82"/>
        <v>60000</v>
      </c>
    </row>
    <row r="280" spans="1:6" ht="13.5" thickBot="1" x14ac:dyDescent="0.25">
      <c r="A280" s="66" t="s">
        <v>96</v>
      </c>
      <c r="B280" s="44">
        <f>B271</f>
        <v>50000</v>
      </c>
      <c r="C280" s="44">
        <f t="shared" ref="C280:F280" si="83">C271</f>
        <v>0</v>
      </c>
      <c r="D280" s="44">
        <f t="shared" si="83"/>
        <v>0</v>
      </c>
      <c r="E280" s="44">
        <f t="shared" si="83"/>
        <v>0</v>
      </c>
      <c r="F280" s="45">
        <f t="shared" si="83"/>
        <v>0</v>
      </c>
    </row>
    <row r="281" spans="1:6" ht="15" x14ac:dyDescent="0.25">
      <c r="A281" s="97" t="s">
        <v>155</v>
      </c>
      <c r="B281" s="98"/>
      <c r="C281" s="98"/>
      <c r="D281" s="98"/>
      <c r="E281" s="98"/>
      <c r="F281" s="99"/>
    </row>
    <row r="282" spans="1:6" x14ac:dyDescent="0.2">
      <c r="A282" s="60" t="s">
        <v>112</v>
      </c>
      <c r="B282" s="62">
        <f>SUM(B283:B283)</f>
        <v>50000</v>
      </c>
      <c r="C282" s="62">
        <f>SUM(C283:C283)</f>
        <v>0</v>
      </c>
      <c r="D282" s="62">
        <f>SUM(D283:D283)</f>
        <v>0</v>
      </c>
      <c r="E282" s="62">
        <f>SUM(E283:E283)</f>
        <v>0</v>
      </c>
      <c r="F282" s="71">
        <f>SUM(F283:F283)</f>
        <v>0</v>
      </c>
    </row>
    <row r="283" spans="1:6" x14ac:dyDescent="0.2">
      <c r="A283" s="61" t="s">
        <v>96</v>
      </c>
      <c r="B283" s="42">
        <v>50000</v>
      </c>
      <c r="C283" s="24"/>
      <c r="D283" s="24"/>
      <c r="E283" s="24"/>
      <c r="F283" s="25"/>
    </row>
    <row r="284" spans="1:6" x14ac:dyDescent="0.2">
      <c r="A284" s="72" t="s">
        <v>114</v>
      </c>
      <c r="B284" s="63">
        <f>SUM(B285:B286)</f>
        <v>0</v>
      </c>
      <c r="C284" s="63">
        <f t="shared" ref="C284" si="84">SUM(C285:C286)</f>
        <v>345000</v>
      </c>
      <c r="D284" s="63">
        <f t="shared" ref="D284" si="85">SUM(D285:D286)</f>
        <v>0</v>
      </c>
      <c r="E284" s="63">
        <f t="shared" ref="E284" si="86">SUM(E285:E286)</f>
        <v>0</v>
      </c>
      <c r="F284" s="73">
        <f t="shared" ref="F284" si="87">SUM(F285:F286)</f>
        <v>0</v>
      </c>
    </row>
    <row r="285" spans="1:6" x14ac:dyDescent="0.2">
      <c r="A285" s="61" t="s">
        <v>7</v>
      </c>
      <c r="B285" s="24"/>
      <c r="C285" s="42">
        <v>35000</v>
      </c>
      <c r="D285" s="24"/>
      <c r="E285" s="24"/>
      <c r="F285" s="25"/>
    </row>
    <row r="286" spans="1:6" x14ac:dyDescent="0.2">
      <c r="A286" s="4" t="s">
        <v>6</v>
      </c>
      <c r="B286" s="24"/>
      <c r="C286" s="42">
        <v>310000</v>
      </c>
      <c r="D286" s="24"/>
      <c r="E286" s="24"/>
      <c r="F286" s="25"/>
    </row>
    <row r="287" spans="1:6" x14ac:dyDescent="0.2">
      <c r="A287" s="72" t="s">
        <v>117</v>
      </c>
      <c r="B287" s="63">
        <f>SUM(B288:B288)</f>
        <v>0</v>
      </c>
      <c r="C287" s="63">
        <f>SUM(C288:C288)</f>
        <v>20000</v>
      </c>
      <c r="D287" s="63">
        <f>SUM(D288:D288)</f>
        <v>0</v>
      </c>
      <c r="E287" s="63">
        <f>SUM(E288:E288)</f>
        <v>0</v>
      </c>
      <c r="F287" s="73">
        <f>SUM(F288:F288)</f>
        <v>0</v>
      </c>
    </row>
    <row r="288" spans="1:6" x14ac:dyDescent="0.2">
      <c r="A288" s="61" t="s">
        <v>7</v>
      </c>
      <c r="B288" s="24"/>
      <c r="C288" s="42">
        <v>20000</v>
      </c>
      <c r="D288" s="24"/>
      <c r="E288" s="24"/>
      <c r="F288" s="25"/>
    </row>
    <row r="289" spans="1:6" x14ac:dyDescent="0.2">
      <c r="A289" s="72" t="s">
        <v>119</v>
      </c>
      <c r="B289" s="63">
        <f>SUM(B290:B290)</f>
        <v>0</v>
      </c>
      <c r="C289" s="63">
        <f>SUM(C290:C290)</f>
        <v>0</v>
      </c>
      <c r="D289" s="63">
        <f>SUM(D290:D290)</f>
        <v>30000</v>
      </c>
      <c r="E289" s="63">
        <f>SUM(E290:E290)</f>
        <v>0</v>
      </c>
      <c r="F289" s="73">
        <f>SUM(F290:F290)</f>
        <v>0</v>
      </c>
    </row>
    <row r="290" spans="1:6" x14ac:dyDescent="0.2">
      <c r="A290" s="61" t="s">
        <v>7</v>
      </c>
      <c r="B290" s="24"/>
      <c r="C290" s="24"/>
      <c r="D290" s="42">
        <v>30000</v>
      </c>
      <c r="E290" s="24"/>
      <c r="F290" s="25"/>
    </row>
    <row r="291" spans="1:6" ht="15" x14ac:dyDescent="0.25">
      <c r="A291" s="23" t="s">
        <v>76</v>
      </c>
      <c r="B291" s="32">
        <f>SUM(B292:B293)</f>
        <v>0</v>
      </c>
      <c r="C291" s="32">
        <f t="shared" ref="C291" si="88">SUM(C292:C293)</f>
        <v>365000</v>
      </c>
      <c r="D291" s="32">
        <f t="shared" ref="D291" si="89">SUM(D292:D293)</f>
        <v>30000</v>
      </c>
      <c r="E291" s="32">
        <f t="shared" ref="E291" si="90">SUM(E292:E293)</f>
        <v>0</v>
      </c>
      <c r="F291" s="33">
        <f t="shared" ref="F291" si="91">SUM(F292:F293)</f>
        <v>0</v>
      </c>
    </row>
    <row r="292" spans="1:6" x14ac:dyDescent="0.2">
      <c r="A292" s="4" t="s">
        <v>7</v>
      </c>
      <c r="B292" s="42">
        <f>B285+B288+B290</f>
        <v>0</v>
      </c>
      <c r="C292" s="42">
        <f t="shared" ref="C292:F292" si="92">C285+C288+C290</f>
        <v>55000</v>
      </c>
      <c r="D292" s="42">
        <f t="shared" si="92"/>
        <v>30000</v>
      </c>
      <c r="E292" s="42">
        <f t="shared" si="92"/>
        <v>0</v>
      </c>
      <c r="F292" s="43">
        <f t="shared" si="92"/>
        <v>0</v>
      </c>
    </row>
    <row r="293" spans="1:6" x14ac:dyDescent="0.2">
      <c r="A293" s="4" t="s">
        <v>6</v>
      </c>
      <c r="B293" s="42">
        <f>B286</f>
        <v>0</v>
      </c>
      <c r="C293" s="42">
        <f t="shared" ref="C293:F293" si="93">C286</f>
        <v>310000</v>
      </c>
      <c r="D293" s="42">
        <f t="shared" si="93"/>
        <v>0</v>
      </c>
      <c r="E293" s="42">
        <f t="shared" si="93"/>
        <v>0</v>
      </c>
      <c r="F293" s="43">
        <f t="shared" si="93"/>
        <v>0</v>
      </c>
    </row>
    <row r="294" spans="1:6" ht="13.5" thickBot="1" x14ac:dyDescent="0.25">
      <c r="A294" s="61" t="s">
        <v>96</v>
      </c>
      <c r="B294" s="42">
        <f>B283</f>
        <v>50000</v>
      </c>
      <c r="C294" s="42">
        <f t="shared" ref="C294:F294" si="94">C283</f>
        <v>0</v>
      </c>
      <c r="D294" s="42">
        <f t="shared" si="94"/>
        <v>0</v>
      </c>
      <c r="E294" s="42">
        <f t="shared" si="94"/>
        <v>0</v>
      </c>
      <c r="F294" s="43">
        <f t="shared" si="94"/>
        <v>0</v>
      </c>
    </row>
    <row r="295" spans="1:6" ht="15.75" thickBot="1" x14ac:dyDescent="0.3">
      <c r="A295" s="18" t="s">
        <v>8</v>
      </c>
      <c r="B295" s="47">
        <f>SUM(B296:B298)</f>
        <v>245000</v>
      </c>
      <c r="C295" s="47">
        <f t="shared" ref="C295" si="95">SUM(C296:C298)</f>
        <v>425000</v>
      </c>
      <c r="D295" s="47">
        <f t="shared" ref="D295" si="96">SUM(D296:D298)</f>
        <v>110000</v>
      </c>
      <c r="E295" s="47">
        <f t="shared" ref="E295" si="97">SUM(E296:E298)</f>
        <v>280000</v>
      </c>
      <c r="F295" s="74">
        <f t="shared" ref="F295" si="98">SUM(F296:F298)</f>
        <v>770000</v>
      </c>
    </row>
    <row r="296" spans="1:6" x14ac:dyDescent="0.2">
      <c r="A296" s="4" t="s">
        <v>7</v>
      </c>
      <c r="B296" s="48">
        <f>B239+B258+B268+B278+B292</f>
        <v>95000</v>
      </c>
      <c r="C296" s="48">
        <f t="shared" ref="C296:F296" si="99">C239+C258+C268+C278+C292</f>
        <v>55000</v>
      </c>
      <c r="D296" s="48">
        <f t="shared" si="99"/>
        <v>60000</v>
      </c>
      <c r="E296" s="48">
        <f t="shared" si="99"/>
        <v>70000</v>
      </c>
      <c r="F296" s="49">
        <f t="shared" si="99"/>
        <v>90000</v>
      </c>
    </row>
    <row r="297" spans="1:6" x14ac:dyDescent="0.2">
      <c r="A297" s="4" t="s">
        <v>6</v>
      </c>
      <c r="B297" s="50">
        <f>B240+B259+B279+B293</f>
        <v>50000</v>
      </c>
      <c r="C297" s="50">
        <f t="shared" ref="C297:F297" si="100">C240+C259+C279+C293</f>
        <v>370000</v>
      </c>
      <c r="D297" s="50">
        <f t="shared" si="100"/>
        <v>50000</v>
      </c>
      <c r="E297" s="50">
        <f t="shared" si="100"/>
        <v>210000</v>
      </c>
      <c r="F297" s="51">
        <f t="shared" si="100"/>
        <v>680000</v>
      </c>
    </row>
    <row r="298" spans="1:6" ht="15" thickBot="1" x14ac:dyDescent="0.25">
      <c r="A298" s="64" t="s">
        <v>96</v>
      </c>
      <c r="B298" s="50">
        <f>B280+B294</f>
        <v>100000</v>
      </c>
      <c r="C298" s="50">
        <f t="shared" ref="C298:F298" si="101">C280+C294</f>
        <v>0</v>
      </c>
      <c r="D298" s="50">
        <f t="shared" si="101"/>
        <v>0</v>
      </c>
      <c r="E298" s="50">
        <f t="shared" si="101"/>
        <v>0</v>
      </c>
      <c r="F298" s="51">
        <f t="shared" si="101"/>
        <v>0</v>
      </c>
    </row>
    <row r="299" spans="1:6" ht="15.75" thickBot="1" x14ac:dyDescent="0.3">
      <c r="A299" s="65" t="s">
        <v>0</v>
      </c>
      <c r="B299" s="19"/>
      <c r="C299" s="19"/>
      <c r="D299" s="19"/>
      <c r="E299" s="19"/>
      <c r="F299" s="26"/>
    </row>
    <row r="300" spans="1:6" x14ac:dyDescent="0.2">
      <c r="A300" s="22"/>
      <c r="B300" s="70">
        <f>B301</f>
        <v>13000</v>
      </c>
      <c r="C300" s="70">
        <f t="shared" ref="C300" si="102">C301</f>
        <v>13000</v>
      </c>
      <c r="D300" s="70">
        <f t="shared" ref="D300" si="103">D301</f>
        <v>13000</v>
      </c>
      <c r="E300" s="70">
        <f t="shared" ref="E300" si="104">E301</f>
        <v>13000</v>
      </c>
      <c r="F300" s="75">
        <f t="shared" ref="F300" si="105">F301</f>
        <v>13000</v>
      </c>
    </row>
    <row r="301" spans="1:6" ht="13.5" thickBot="1" x14ac:dyDescent="0.25">
      <c r="A301" s="4" t="s">
        <v>7</v>
      </c>
      <c r="B301" s="36">
        <v>13000</v>
      </c>
      <c r="C301" s="36">
        <v>13000</v>
      </c>
      <c r="D301" s="36">
        <v>13000</v>
      </c>
      <c r="E301" s="36">
        <v>13000</v>
      </c>
      <c r="F301" s="41">
        <v>13000</v>
      </c>
    </row>
    <row r="302" spans="1:6" ht="15" x14ac:dyDescent="0.25">
      <c r="A302" s="3" t="s">
        <v>9</v>
      </c>
      <c r="B302" s="56">
        <f>B303</f>
        <v>13000</v>
      </c>
      <c r="C302" s="56">
        <f t="shared" ref="C302" si="106">C303</f>
        <v>13000</v>
      </c>
      <c r="D302" s="56">
        <f t="shared" ref="D302" si="107">D303</f>
        <v>13000</v>
      </c>
      <c r="E302" s="56">
        <f t="shared" ref="E302" si="108">E303</f>
        <v>13000</v>
      </c>
      <c r="F302" s="57">
        <f t="shared" ref="F302" si="109">F303</f>
        <v>13000</v>
      </c>
    </row>
    <row r="303" spans="1:6" ht="13.5" thickBot="1" x14ac:dyDescent="0.25">
      <c r="A303" s="5" t="s">
        <v>7</v>
      </c>
      <c r="B303" s="44">
        <f>B301</f>
        <v>13000</v>
      </c>
      <c r="C303" s="44">
        <f t="shared" ref="C303:F303" si="110">C301</f>
        <v>13000</v>
      </c>
      <c r="D303" s="44">
        <f t="shared" si="110"/>
        <v>13000</v>
      </c>
      <c r="E303" s="44">
        <f t="shared" si="110"/>
        <v>13000</v>
      </c>
      <c r="F303" s="45">
        <f t="shared" si="110"/>
        <v>13000</v>
      </c>
    </row>
    <row r="304" spans="1:6" ht="13.5" thickBot="1" x14ac:dyDescent="0.25">
      <c r="A304" s="6" t="s">
        <v>10</v>
      </c>
      <c r="B304" s="58">
        <f>SUM(B305:B307)</f>
        <v>258000</v>
      </c>
      <c r="C304" s="58">
        <f t="shared" ref="C304" si="111">SUM(C305:C307)</f>
        <v>438000</v>
      </c>
      <c r="D304" s="58">
        <f t="shared" ref="D304" si="112">SUM(D305:D307)</f>
        <v>123000</v>
      </c>
      <c r="E304" s="58">
        <f t="shared" ref="E304" si="113">SUM(E305:E307)</f>
        <v>293000</v>
      </c>
      <c r="F304" s="59">
        <f t="shared" ref="F304" si="114">SUM(F305:F307)</f>
        <v>783000</v>
      </c>
    </row>
    <row r="305" spans="1:6" x14ac:dyDescent="0.2">
      <c r="A305" s="20" t="s">
        <v>7</v>
      </c>
      <c r="B305" s="67">
        <f>B296+B303</f>
        <v>108000</v>
      </c>
      <c r="C305" s="67">
        <f t="shared" ref="C305:F305" si="115">C296+C303</f>
        <v>68000</v>
      </c>
      <c r="D305" s="67">
        <f t="shared" si="115"/>
        <v>73000</v>
      </c>
      <c r="E305" s="67">
        <f t="shared" si="115"/>
        <v>83000</v>
      </c>
      <c r="F305" s="68">
        <f t="shared" si="115"/>
        <v>103000</v>
      </c>
    </row>
    <row r="306" spans="1:6" x14ac:dyDescent="0.2">
      <c r="A306" s="4" t="s">
        <v>6</v>
      </c>
      <c r="B306" s="42">
        <f>B297</f>
        <v>50000</v>
      </c>
      <c r="C306" s="42">
        <f t="shared" ref="C306:F306" si="116">C297</f>
        <v>370000</v>
      </c>
      <c r="D306" s="42">
        <f t="shared" si="116"/>
        <v>50000</v>
      </c>
      <c r="E306" s="42">
        <f t="shared" si="116"/>
        <v>210000</v>
      </c>
      <c r="F306" s="43">
        <f t="shared" si="116"/>
        <v>680000</v>
      </c>
    </row>
    <row r="307" spans="1:6" ht="15" thickBot="1" x14ac:dyDescent="0.25">
      <c r="A307" s="69" t="s">
        <v>96</v>
      </c>
      <c r="B307" s="44">
        <f>B298</f>
        <v>100000</v>
      </c>
      <c r="C307" s="44">
        <f t="shared" ref="C307:F307" si="117">C298</f>
        <v>0</v>
      </c>
      <c r="D307" s="44">
        <f t="shared" si="117"/>
        <v>0</v>
      </c>
      <c r="E307" s="44">
        <f t="shared" si="117"/>
        <v>0</v>
      </c>
      <c r="F307" s="45">
        <f t="shared" si="117"/>
        <v>0</v>
      </c>
    </row>
    <row r="310" spans="1:6" ht="15.75" x14ac:dyDescent="0.25">
      <c r="A310" s="27" t="s">
        <v>89</v>
      </c>
    </row>
    <row r="311" spans="1:6" ht="13.5" thickBot="1" x14ac:dyDescent="0.25"/>
    <row r="312" spans="1:6" x14ac:dyDescent="0.2">
      <c r="A312" s="8"/>
      <c r="B312" s="9">
        <v>2017</v>
      </c>
      <c r="C312" s="9">
        <v>2018</v>
      </c>
      <c r="D312" s="9">
        <v>2019</v>
      </c>
      <c r="E312" s="9">
        <v>2020</v>
      </c>
      <c r="F312" s="14">
        <v>2021</v>
      </c>
    </row>
    <row r="313" spans="1:6" ht="13.5" thickBot="1" x14ac:dyDescent="0.25">
      <c r="A313" s="10"/>
      <c r="B313" s="11" t="s">
        <v>11</v>
      </c>
      <c r="C313" s="11" t="s">
        <v>11</v>
      </c>
      <c r="D313" s="11" t="s">
        <v>11</v>
      </c>
      <c r="E313" s="11" t="s">
        <v>11</v>
      </c>
      <c r="F313" s="13" t="s">
        <v>11</v>
      </c>
    </row>
    <row r="314" spans="1:6" ht="15.75" thickBot="1" x14ac:dyDescent="0.3">
      <c r="A314" s="15" t="s">
        <v>1</v>
      </c>
      <c r="B314" s="16"/>
      <c r="C314" s="16"/>
      <c r="D314" s="16"/>
      <c r="E314" s="16"/>
      <c r="F314" s="25"/>
    </row>
    <row r="315" spans="1:6" ht="15" x14ac:dyDescent="0.25">
      <c r="A315" s="97" t="s">
        <v>156</v>
      </c>
      <c r="B315" s="98"/>
      <c r="C315" s="98"/>
      <c r="D315" s="98"/>
      <c r="E315" s="98"/>
      <c r="F315" s="99"/>
    </row>
    <row r="316" spans="1:6" x14ac:dyDescent="0.2">
      <c r="A316" s="60" t="s">
        <v>185</v>
      </c>
      <c r="B316" s="62">
        <f>SUM(B317:B318)</f>
        <v>250000</v>
      </c>
      <c r="C316" s="62">
        <f t="shared" ref="C316:F316" si="118">SUM(C317:C318)</f>
        <v>125000</v>
      </c>
      <c r="D316" s="62">
        <f t="shared" si="118"/>
        <v>200000</v>
      </c>
      <c r="E316" s="62">
        <f t="shared" si="118"/>
        <v>200000</v>
      </c>
      <c r="F316" s="71">
        <f t="shared" si="118"/>
        <v>200000</v>
      </c>
    </row>
    <row r="317" spans="1:6" ht="15" x14ac:dyDescent="0.25">
      <c r="A317" s="61" t="s">
        <v>7</v>
      </c>
      <c r="B317" s="95"/>
      <c r="C317" s="76">
        <v>125000</v>
      </c>
      <c r="D317" s="76">
        <v>200000</v>
      </c>
      <c r="E317" s="76">
        <v>200000</v>
      </c>
      <c r="F317" s="96">
        <v>200000</v>
      </c>
    </row>
    <row r="318" spans="1:6" ht="15" x14ac:dyDescent="0.25">
      <c r="A318" s="64" t="s">
        <v>96</v>
      </c>
      <c r="B318" s="76">
        <v>250000</v>
      </c>
      <c r="C318" s="95"/>
      <c r="D318" s="95"/>
      <c r="E318" s="95"/>
      <c r="F318" s="43"/>
    </row>
    <row r="319" spans="1:6" x14ac:dyDescent="0.2">
      <c r="A319" s="72" t="s">
        <v>186</v>
      </c>
      <c r="B319" s="63">
        <f>SUM(B320:B322)</f>
        <v>100000</v>
      </c>
      <c r="C319" s="63">
        <f t="shared" ref="C319:F319" si="119">SUM(C320:C322)</f>
        <v>0</v>
      </c>
      <c r="D319" s="63">
        <f t="shared" si="119"/>
        <v>0</v>
      </c>
      <c r="E319" s="63">
        <f t="shared" si="119"/>
        <v>0</v>
      </c>
      <c r="F319" s="73">
        <f t="shared" si="119"/>
        <v>0</v>
      </c>
    </row>
    <row r="320" spans="1:6" ht="15" x14ac:dyDescent="0.25">
      <c r="A320" s="61" t="s">
        <v>7</v>
      </c>
      <c r="B320" s="76">
        <v>100000</v>
      </c>
      <c r="C320" s="16"/>
      <c r="D320" s="16"/>
      <c r="E320" s="16"/>
      <c r="F320" s="25"/>
    </row>
    <row r="321" spans="1:6" ht="15" x14ac:dyDescent="0.25">
      <c r="A321" s="61" t="s">
        <v>6</v>
      </c>
      <c r="B321" s="16"/>
      <c r="C321" s="16"/>
      <c r="D321" s="16"/>
      <c r="E321" s="16"/>
      <c r="F321" s="25"/>
    </row>
    <row r="322" spans="1:6" ht="15" x14ac:dyDescent="0.25">
      <c r="A322" s="64" t="s">
        <v>96</v>
      </c>
      <c r="B322" s="93"/>
      <c r="C322" s="16"/>
      <c r="D322" s="16"/>
      <c r="E322" s="16"/>
      <c r="F322" s="25"/>
    </row>
    <row r="323" spans="1:6" ht="15" x14ac:dyDescent="0.25">
      <c r="A323" s="23" t="s">
        <v>83</v>
      </c>
      <c r="B323" s="32">
        <f>SUM(B324:B326)</f>
        <v>350000</v>
      </c>
      <c r="C323" s="32">
        <f t="shared" ref="C323:F323" si="120">SUM(C324:C326)</f>
        <v>125000</v>
      </c>
      <c r="D323" s="32">
        <f t="shared" si="120"/>
        <v>200000</v>
      </c>
      <c r="E323" s="32">
        <f t="shared" si="120"/>
        <v>200000</v>
      </c>
      <c r="F323" s="33">
        <f t="shared" si="120"/>
        <v>200000</v>
      </c>
    </row>
    <row r="324" spans="1:6" x14ac:dyDescent="0.2">
      <c r="A324" s="61" t="s">
        <v>7</v>
      </c>
      <c r="B324" s="42">
        <f>B317+B320</f>
        <v>100000</v>
      </c>
      <c r="C324" s="42">
        <f t="shared" ref="C324:F324" si="121">C317+C320</f>
        <v>125000</v>
      </c>
      <c r="D324" s="42">
        <f t="shared" si="121"/>
        <v>200000</v>
      </c>
      <c r="E324" s="42">
        <f t="shared" si="121"/>
        <v>200000</v>
      </c>
      <c r="F324" s="43">
        <f t="shared" si="121"/>
        <v>200000</v>
      </c>
    </row>
    <row r="325" spans="1:6" x14ac:dyDescent="0.2">
      <c r="A325" s="61" t="s">
        <v>6</v>
      </c>
      <c r="B325" s="42">
        <f>B321</f>
        <v>0</v>
      </c>
      <c r="C325" s="42">
        <f t="shared" ref="C325:F325" si="122">C321</f>
        <v>0</v>
      </c>
      <c r="D325" s="42">
        <f t="shared" si="122"/>
        <v>0</v>
      </c>
      <c r="E325" s="42">
        <f t="shared" si="122"/>
        <v>0</v>
      </c>
      <c r="F325" s="43">
        <f t="shared" si="122"/>
        <v>0</v>
      </c>
    </row>
    <row r="326" spans="1:6" ht="15" thickBot="1" x14ac:dyDescent="0.25">
      <c r="A326" s="64" t="s">
        <v>96</v>
      </c>
      <c r="B326" s="42">
        <f>B318+B322</f>
        <v>250000</v>
      </c>
      <c r="C326" s="42">
        <f t="shared" ref="C326:F326" si="123">C318+C322</f>
        <v>0</v>
      </c>
      <c r="D326" s="42">
        <f t="shared" si="123"/>
        <v>0</v>
      </c>
      <c r="E326" s="42">
        <f t="shared" si="123"/>
        <v>0</v>
      </c>
      <c r="F326" s="43">
        <f t="shared" si="123"/>
        <v>0</v>
      </c>
    </row>
    <row r="327" spans="1:6" ht="15" x14ac:dyDescent="0.25">
      <c r="A327" s="97" t="s">
        <v>144</v>
      </c>
      <c r="B327" s="98"/>
      <c r="C327" s="98"/>
      <c r="D327" s="98"/>
      <c r="E327" s="98"/>
      <c r="F327" s="99"/>
    </row>
    <row r="328" spans="1:6" x14ac:dyDescent="0.2">
      <c r="A328" s="60" t="s">
        <v>187</v>
      </c>
      <c r="B328" s="62">
        <f>SUM(B329:B330)</f>
        <v>250000</v>
      </c>
      <c r="C328" s="62">
        <f t="shared" ref="C328:F328" si="124">SUM(C329:C330)</f>
        <v>125000</v>
      </c>
      <c r="D328" s="62">
        <f t="shared" si="124"/>
        <v>200000</v>
      </c>
      <c r="E328" s="62">
        <f t="shared" si="124"/>
        <v>200000</v>
      </c>
      <c r="F328" s="71">
        <f t="shared" si="124"/>
        <v>200000</v>
      </c>
    </row>
    <row r="329" spans="1:6" x14ac:dyDescent="0.2">
      <c r="A329" s="61" t="s">
        <v>7</v>
      </c>
      <c r="B329" s="42"/>
      <c r="C329" s="42">
        <v>125000</v>
      </c>
      <c r="D329" s="42">
        <v>200000</v>
      </c>
      <c r="E329" s="42">
        <v>200000</v>
      </c>
      <c r="F329" s="43">
        <v>200000</v>
      </c>
    </row>
    <row r="330" spans="1:6" ht="14.25" x14ac:dyDescent="0.2">
      <c r="A330" s="64" t="s">
        <v>96</v>
      </c>
      <c r="B330" s="42">
        <v>250000</v>
      </c>
      <c r="C330" s="42"/>
      <c r="D330" s="42"/>
      <c r="E330" s="42"/>
      <c r="F330" s="43"/>
    </row>
    <row r="331" spans="1:6" x14ac:dyDescent="0.2">
      <c r="A331" s="72" t="s">
        <v>188</v>
      </c>
      <c r="B331" s="63">
        <f>SUM(B332:B333)</f>
        <v>100000</v>
      </c>
      <c r="C331" s="63">
        <f t="shared" ref="C331:F331" si="125">SUM(C332:C333)</f>
        <v>0</v>
      </c>
      <c r="D331" s="63">
        <f t="shared" si="125"/>
        <v>0</v>
      </c>
      <c r="E331" s="63">
        <f t="shared" si="125"/>
        <v>0</v>
      </c>
      <c r="F331" s="73">
        <f t="shared" si="125"/>
        <v>0</v>
      </c>
    </row>
    <row r="332" spans="1:6" x14ac:dyDescent="0.2">
      <c r="A332" s="61" t="s">
        <v>6</v>
      </c>
      <c r="B332" s="42"/>
      <c r="C332" s="42"/>
      <c r="D332" s="42"/>
      <c r="E332" s="42"/>
      <c r="F332" s="43"/>
    </row>
    <row r="333" spans="1:6" ht="14.25" x14ac:dyDescent="0.2">
      <c r="A333" s="64" t="s">
        <v>96</v>
      </c>
      <c r="B333" s="42">
        <v>100000</v>
      </c>
      <c r="C333" s="42"/>
      <c r="D333" s="42"/>
      <c r="E333" s="42"/>
      <c r="F333" s="43"/>
    </row>
    <row r="334" spans="1:6" ht="15" x14ac:dyDescent="0.25">
      <c r="A334" s="23" t="s">
        <v>145</v>
      </c>
      <c r="B334" s="32">
        <f>SUM(B335:B337)</f>
        <v>350000</v>
      </c>
      <c r="C334" s="32">
        <f t="shared" ref="C334:F334" si="126">SUM(C335:C337)</f>
        <v>125000</v>
      </c>
      <c r="D334" s="32">
        <f t="shared" si="126"/>
        <v>200000</v>
      </c>
      <c r="E334" s="32">
        <f t="shared" si="126"/>
        <v>200000</v>
      </c>
      <c r="F334" s="33">
        <f t="shared" si="126"/>
        <v>200000</v>
      </c>
    </row>
    <row r="335" spans="1:6" ht="15" x14ac:dyDescent="0.25">
      <c r="A335" s="61" t="s">
        <v>7</v>
      </c>
      <c r="B335" s="94"/>
      <c r="C335" s="42">
        <f t="shared" ref="C335:F335" si="127">C328+C331</f>
        <v>125000</v>
      </c>
      <c r="D335" s="42">
        <f t="shared" si="127"/>
        <v>200000</v>
      </c>
      <c r="E335" s="42">
        <f t="shared" si="127"/>
        <v>200000</v>
      </c>
      <c r="F335" s="43">
        <f t="shared" si="127"/>
        <v>200000</v>
      </c>
    </row>
    <row r="336" spans="1:6" x14ac:dyDescent="0.2">
      <c r="A336" s="61" t="s">
        <v>6</v>
      </c>
      <c r="B336" s="42">
        <f>B329+B332</f>
        <v>0</v>
      </c>
      <c r="C336" s="42"/>
      <c r="D336" s="42"/>
      <c r="E336" s="42"/>
      <c r="F336" s="43"/>
    </row>
    <row r="337" spans="1:6" ht="15" thickBot="1" x14ac:dyDescent="0.25">
      <c r="A337" s="64" t="s">
        <v>96</v>
      </c>
      <c r="B337" s="42">
        <f>B330+B333</f>
        <v>350000</v>
      </c>
      <c r="C337" s="42">
        <f t="shared" ref="C337:F337" si="128">C330+C333</f>
        <v>0</v>
      </c>
      <c r="D337" s="42">
        <f t="shared" si="128"/>
        <v>0</v>
      </c>
      <c r="E337" s="42">
        <f t="shared" si="128"/>
        <v>0</v>
      </c>
      <c r="F337" s="43">
        <f t="shared" si="128"/>
        <v>0</v>
      </c>
    </row>
    <row r="338" spans="1:6" ht="15.75" thickBot="1" x14ac:dyDescent="0.3">
      <c r="A338" s="100" t="s">
        <v>157</v>
      </c>
      <c r="B338" s="101"/>
      <c r="C338" s="101"/>
      <c r="D338" s="101"/>
      <c r="E338" s="101"/>
      <c r="F338" s="102"/>
    </row>
    <row r="339" spans="1:6" x14ac:dyDescent="0.2">
      <c r="A339" s="60" t="s">
        <v>189</v>
      </c>
      <c r="B339" s="62">
        <f>SUM(B340:B341)</f>
        <v>100000</v>
      </c>
      <c r="C339" s="62">
        <f t="shared" ref="C339:F339" si="129">SUM(C340:C341)</f>
        <v>0</v>
      </c>
      <c r="D339" s="62">
        <f t="shared" si="129"/>
        <v>0</v>
      </c>
      <c r="E339" s="62">
        <f t="shared" si="129"/>
        <v>0</v>
      </c>
      <c r="F339" s="71">
        <f t="shared" si="129"/>
        <v>0</v>
      </c>
    </row>
    <row r="340" spans="1:6" x14ac:dyDescent="0.2">
      <c r="A340" s="61" t="s">
        <v>6</v>
      </c>
      <c r="B340" s="24"/>
      <c r="C340" s="24"/>
      <c r="D340" s="24"/>
      <c r="E340" s="24"/>
      <c r="F340" s="25"/>
    </row>
    <row r="341" spans="1:6" ht="14.25" x14ac:dyDescent="0.2">
      <c r="A341" s="64" t="s">
        <v>96</v>
      </c>
      <c r="B341" s="42">
        <v>100000</v>
      </c>
      <c r="C341" s="24"/>
      <c r="D341" s="24"/>
      <c r="E341" s="24"/>
      <c r="F341" s="25"/>
    </row>
    <row r="342" spans="1:6" x14ac:dyDescent="0.2">
      <c r="A342" s="72"/>
      <c r="B342" s="63">
        <f>SUM(B343:B344)</f>
        <v>0</v>
      </c>
      <c r="C342" s="63">
        <f t="shared" ref="C342:F342" si="130">SUM(C343:C344)</f>
        <v>0</v>
      </c>
      <c r="D342" s="63">
        <f t="shared" si="130"/>
        <v>0</v>
      </c>
      <c r="E342" s="63">
        <f t="shared" si="130"/>
        <v>0</v>
      </c>
      <c r="F342" s="73">
        <f t="shared" si="130"/>
        <v>0</v>
      </c>
    </row>
    <row r="343" spans="1:6" x14ac:dyDescent="0.2">
      <c r="A343" s="61" t="s">
        <v>6</v>
      </c>
      <c r="B343" s="24"/>
      <c r="C343" s="24"/>
      <c r="D343" s="24"/>
      <c r="E343" s="24"/>
      <c r="F343" s="25"/>
    </row>
    <row r="344" spans="1:6" ht="14.25" x14ac:dyDescent="0.2">
      <c r="A344" s="64" t="s">
        <v>96</v>
      </c>
      <c r="B344" s="24"/>
      <c r="C344" s="24"/>
      <c r="D344" s="24"/>
      <c r="E344" s="24"/>
      <c r="F344" s="25"/>
    </row>
    <row r="345" spans="1:6" ht="15" x14ac:dyDescent="0.25">
      <c r="A345" s="23" t="s">
        <v>154</v>
      </c>
      <c r="B345" s="32">
        <f>SUM(B346:B347)</f>
        <v>100000</v>
      </c>
      <c r="C345" s="32">
        <f t="shared" ref="C345:F345" si="131">SUM(C346:C347)</f>
        <v>0</v>
      </c>
      <c r="D345" s="32">
        <f t="shared" si="131"/>
        <v>0</v>
      </c>
      <c r="E345" s="32">
        <f t="shared" si="131"/>
        <v>0</v>
      </c>
      <c r="F345" s="33">
        <f t="shared" si="131"/>
        <v>0</v>
      </c>
    </row>
    <row r="346" spans="1:6" x14ac:dyDescent="0.2">
      <c r="A346" s="61" t="s">
        <v>6</v>
      </c>
      <c r="B346" s="42">
        <f>B340+B343</f>
        <v>0</v>
      </c>
      <c r="C346" s="42">
        <f t="shared" ref="C346:F347" si="132">C340+C343</f>
        <v>0</v>
      </c>
      <c r="D346" s="42">
        <f t="shared" si="132"/>
        <v>0</v>
      </c>
      <c r="E346" s="42">
        <f t="shared" si="132"/>
        <v>0</v>
      </c>
      <c r="F346" s="43">
        <f t="shared" si="132"/>
        <v>0</v>
      </c>
    </row>
    <row r="347" spans="1:6" ht="13.5" thickBot="1" x14ac:dyDescent="0.25">
      <c r="A347" s="66" t="s">
        <v>96</v>
      </c>
      <c r="B347" s="44">
        <f>B341+B344</f>
        <v>100000</v>
      </c>
      <c r="C347" s="44">
        <f t="shared" si="132"/>
        <v>0</v>
      </c>
      <c r="D347" s="44">
        <f t="shared" si="132"/>
        <v>0</v>
      </c>
      <c r="E347" s="44">
        <f t="shared" si="132"/>
        <v>0</v>
      </c>
      <c r="F347" s="45">
        <f t="shared" si="132"/>
        <v>0</v>
      </c>
    </row>
    <row r="348" spans="1:6" ht="15" x14ac:dyDescent="0.25">
      <c r="A348" s="97" t="s">
        <v>158</v>
      </c>
      <c r="B348" s="98"/>
      <c r="C348" s="98"/>
      <c r="D348" s="98"/>
      <c r="E348" s="98"/>
      <c r="F348" s="99"/>
    </row>
    <row r="349" spans="1:6" x14ac:dyDescent="0.2">
      <c r="A349" s="60" t="s">
        <v>190</v>
      </c>
      <c r="B349" s="62">
        <f>SUM(B350:B351)</f>
        <v>500000</v>
      </c>
      <c r="C349" s="62">
        <f t="shared" ref="C349:F349" si="133">SUM(C350:C351)</f>
        <v>0</v>
      </c>
      <c r="D349" s="62">
        <f t="shared" si="133"/>
        <v>0</v>
      </c>
      <c r="E349" s="62">
        <f t="shared" si="133"/>
        <v>0</v>
      </c>
      <c r="F349" s="71">
        <f t="shared" si="133"/>
        <v>0</v>
      </c>
    </row>
    <row r="350" spans="1:6" x14ac:dyDescent="0.2">
      <c r="A350" s="61" t="s">
        <v>7</v>
      </c>
      <c r="B350" s="24"/>
      <c r="C350" s="24"/>
      <c r="D350" s="24"/>
      <c r="E350" s="24"/>
      <c r="F350" s="25"/>
    </row>
    <row r="351" spans="1:6" x14ac:dyDescent="0.2">
      <c r="A351" s="61" t="s">
        <v>96</v>
      </c>
      <c r="B351" s="42">
        <v>500000</v>
      </c>
      <c r="C351" s="24"/>
      <c r="D351" s="24"/>
      <c r="E351" s="24"/>
      <c r="F351" s="25"/>
    </row>
    <row r="352" spans="1:6" x14ac:dyDescent="0.2">
      <c r="A352" s="22" t="s">
        <v>191</v>
      </c>
      <c r="B352" s="63">
        <f>SUM(B353:B354)</f>
        <v>500000</v>
      </c>
      <c r="C352" s="63">
        <f t="shared" ref="C352:F352" si="134">SUM(C353:C354)</f>
        <v>0</v>
      </c>
      <c r="D352" s="63">
        <f t="shared" si="134"/>
        <v>0</v>
      </c>
      <c r="E352" s="63">
        <f t="shared" si="134"/>
        <v>0</v>
      </c>
      <c r="F352" s="73">
        <f t="shared" si="134"/>
        <v>0</v>
      </c>
    </row>
    <row r="353" spans="1:6" x14ac:dyDescent="0.2">
      <c r="A353" s="61" t="s">
        <v>7</v>
      </c>
      <c r="B353" s="42">
        <v>100000</v>
      </c>
      <c r="C353" s="24"/>
      <c r="D353" s="24"/>
      <c r="E353" s="24"/>
      <c r="F353" s="25"/>
    </row>
    <row r="354" spans="1:6" x14ac:dyDescent="0.2">
      <c r="A354" s="61" t="s">
        <v>96</v>
      </c>
      <c r="B354" s="42">
        <v>400000</v>
      </c>
      <c r="C354" s="24"/>
      <c r="D354" s="24"/>
      <c r="E354" s="24"/>
      <c r="F354" s="25"/>
    </row>
    <row r="355" spans="1:6" x14ac:dyDescent="0.2">
      <c r="A355" s="22" t="s">
        <v>192</v>
      </c>
      <c r="B355" s="63">
        <f>SUM(B356:B357)</f>
        <v>100000</v>
      </c>
      <c r="C355" s="63">
        <f t="shared" ref="C355:F355" si="135">SUM(C356:C357)</f>
        <v>0</v>
      </c>
      <c r="D355" s="63">
        <f t="shared" si="135"/>
        <v>0</v>
      </c>
      <c r="E355" s="63">
        <f t="shared" si="135"/>
        <v>0</v>
      </c>
      <c r="F355" s="73">
        <f t="shared" si="135"/>
        <v>0</v>
      </c>
    </row>
    <row r="356" spans="1:6" x14ac:dyDescent="0.2">
      <c r="A356" s="61" t="s">
        <v>7</v>
      </c>
      <c r="B356" s="42">
        <v>100000</v>
      </c>
      <c r="C356" s="24"/>
      <c r="D356" s="24"/>
      <c r="E356" s="24"/>
      <c r="F356" s="25"/>
    </row>
    <row r="357" spans="1:6" x14ac:dyDescent="0.2">
      <c r="A357" s="61" t="s">
        <v>96</v>
      </c>
      <c r="B357" s="24"/>
      <c r="C357" s="24"/>
      <c r="D357" s="24"/>
      <c r="E357" s="24"/>
      <c r="F357" s="25"/>
    </row>
    <row r="358" spans="1:6" x14ac:dyDescent="0.2">
      <c r="A358" s="22"/>
      <c r="B358" s="63">
        <f>SUM(B359:B360)</f>
        <v>0</v>
      </c>
      <c r="C358" s="63">
        <f t="shared" ref="C358:F358" si="136">SUM(C359:C360)</f>
        <v>0</v>
      </c>
      <c r="D358" s="63">
        <f t="shared" si="136"/>
        <v>0</v>
      </c>
      <c r="E358" s="63">
        <f t="shared" si="136"/>
        <v>0</v>
      </c>
      <c r="F358" s="73">
        <f t="shared" si="136"/>
        <v>0</v>
      </c>
    </row>
    <row r="359" spans="1:6" x14ac:dyDescent="0.2">
      <c r="A359" s="61" t="s">
        <v>7</v>
      </c>
      <c r="B359" s="24"/>
      <c r="C359" s="24"/>
      <c r="D359" s="24"/>
      <c r="E359" s="24"/>
      <c r="F359" s="25"/>
    </row>
    <row r="360" spans="1:6" x14ac:dyDescent="0.2">
      <c r="A360" s="61" t="s">
        <v>96</v>
      </c>
      <c r="B360" s="24"/>
      <c r="C360" s="24"/>
      <c r="D360" s="24"/>
      <c r="E360" s="24"/>
      <c r="F360" s="25"/>
    </row>
    <row r="361" spans="1:6" x14ac:dyDescent="0.2">
      <c r="A361" s="22" t="s">
        <v>193</v>
      </c>
      <c r="B361" s="63">
        <f>SUM(B362:B363)</f>
        <v>100000</v>
      </c>
      <c r="C361" s="63">
        <f t="shared" ref="C361:F361" si="137">SUM(C362:C363)</f>
        <v>0</v>
      </c>
      <c r="D361" s="63">
        <f t="shared" si="137"/>
        <v>0</v>
      </c>
      <c r="E361" s="63">
        <f t="shared" si="137"/>
        <v>0</v>
      </c>
      <c r="F361" s="73">
        <f t="shared" si="137"/>
        <v>0</v>
      </c>
    </row>
    <row r="362" spans="1:6" x14ac:dyDescent="0.2">
      <c r="A362" s="61" t="s">
        <v>7</v>
      </c>
      <c r="B362" s="42">
        <v>100000</v>
      </c>
      <c r="C362" s="24"/>
      <c r="D362" s="24"/>
      <c r="E362" s="24"/>
      <c r="F362" s="25"/>
    </row>
    <row r="363" spans="1:6" x14ac:dyDescent="0.2">
      <c r="A363" s="61" t="s">
        <v>96</v>
      </c>
      <c r="B363" s="24"/>
      <c r="C363" s="24"/>
      <c r="D363" s="24"/>
      <c r="E363" s="24"/>
      <c r="F363" s="25"/>
    </row>
    <row r="364" spans="1:6" ht="15" x14ac:dyDescent="0.25">
      <c r="A364" s="23" t="s">
        <v>76</v>
      </c>
      <c r="B364" s="32">
        <f>SUM(B365:B366)</f>
        <v>1200000</v>
      </c>
      <c r="C364" s="32">
        <f t="shared" ref="C364:F364" si="138">SUM(C365:C366)</f>
        <v>0</v>
      </c>
      <c r="D364" s="32">
        <f t="shared" si="138"/>
        <v>0</v>
      </c>
      <c r="E364" s="32">
        <f t="shared" si="138"/>
        <v>0</v>
      </c>
      <c r="F364" s="33">
        <f t="shared" si="138"/>
        <v>0</v>
      </c>
    </row>
    <row r="365" spans="1:6" x14ac:dyDescent="0.2">
      <c r="A365" s="61" t="s">
        <v>7</v>
      </c>
      <c r="B365" s="42">
        <f>B350+B353+B356+B359+B362</f>
        <v>300000</v>
      </c>
      <c r="C365" s="42">
        <f t="shared" ref="C365:F366" si="139">C362</f>
        <v>0</v>
      </c>
      <c r="D365" s="42">
        <f t="shared" si="139"/>
        <v>0</v>
      </c>
      <c r="E365" s="42">
        <f t="shared" si="139"/>
        <v>0</v>
      </c>
      <c r="F365" s="43">
        <f t="shared" si="139"/>
        <v>0</v>
      </c>
    </row>
    <row r="366" spans="1:6" ht="13.5" thickBot="1" x14ac:dyDescent="0.25">
      <c r="A366" s="66" t="s">
        <v>96</v>
      </c>
      <c r="B366" s="44">
        <f>B351+B354+B357+B360+B363</f>
        <v>900000</v>
      </c>
      <c r="C366" s="44">
        <f t="shared" si="139"/>
        <v>0</v>
      </c>
      <c r="D366" s="44">
        <f t="shared" si="139"/>
        <v>0</v>
      </c>
      <c r="E366" s="44">
        <f t="shared" si="139"/>
        <v>0</v>
      </c>
      <c r="F366" s="45">
        <f t="shared" si="139"/>
        <v>0</v>
      </c>
    </row>
    <row r="367" spans="1:6" ht="15" x14ac:dyDescent="0.25">
      <c r="A367" s="104" t="s">
        <v>150</v>
      </c>
      <c r="B367" s="105"/>
      <c r="C367" s="105"/>
      <c r="D367" s="105"/>
      <c r="E367" s="105"/>
      <c r="F367" s="106"/>
    </row>
    <row r="368" spans="1:6" x14ac:dyDescent="0.2">
      <c r="A368" s="60"/>
      <c r="B368" s="62">
        <f>SUM(B369:B370)</f>
        <v>0</v>
      </c>
      <c r="C368" s="62">
        <f t="shared" ref="C368:F368" si="140">SUM(C369:C370)</f>
        <v>0</v>
      </c>
      <c r="D368" s="62">
        <f t="shared" si="140"/>
        <v>0</v>
      </c>
      <c r="E368" s="62">
        <f t="shared" si="140"/>
        <v>0</v>
      </c>
      <c r="F368" s="71">
        <f t="shared" si="140"/>
        <v>0</v>
      </c>
    </row>
    <row r="369" spans="1:6" x14ac:dyDescent="0.2">
      <c r="A369" s="61" t="s">
        <v>7</v>
      </c>
      <c r="B369" s="24"/>
      <c r="C369" s="24"/>
      <c r="D369" s="24"/>
      <c r="E369" s="24"/>
      <c r="F369" s="25"/>
    </row>
    <row r="370" spans="1:6" x14ac:dyDescent="0.2">
      <c r="A370" s="61" t="s">
        <v>6</v>
      </c>
      <c r="B370" s="24"/>
      <c r="C370" s="24"/>
      <c r="D370" s="24"/>
      <c r="E370" s="24"/>
      <c r="F370" s="25"/>
    </row>
    <row r="371" spans="1:6" ht="15" x14ac:dyDescent="0.25">
      <c r="A371" s="23" t="s">
        <v>159</v>
      </c>
      <c r="B371" s="32">
        <f>SUM(B372:B373)</f>
        <v>0</v>
      </c>
      <c r="C371" s="32">
        <f t="shared" ref="C371:F371" si="141">SUM(C372:C373)</f>
        <v>0</v>
      </c>
      <c r="D371" s="32">
        <f t="shared" si="141"/>
        <v>0</v>
      </c>
      <c r="E371" s="32">
        <f t="shared" si="141"/>
        <v>0</v>
      </c>
      <c r="F371" s="33">
        <f t="shared" si="141"/>
        <v>0</v>
      </c>
    </row>
    <row r="372" spans="1:6" x14ac:dyDescent="0.2">
      <c r="A372" s="61" t="s">
        <v>7</v>
      </c>
      <c r="B372" s="42">
        <f>B369</f>
        <v>0</v>
      </c>
      <c r="C372" s="42">
        <f t="shared" ref="C372:F373" si="142">C369</f>
        <v>0</v>
      </c>
      <c r="D372" s="42">
        <f t="shared" si="142"/>
        <v>0</v>
      </c>
      <c r="E372" s="42">
        <f t="shared" si="142"/>
        <v>0</v>
      </c>
      <c r="F372" s="43">
        <f t="shared" si="142"/>
        <v>0</v>
      </c>
    </row>
    <row r="373" spans="1:6" ht="13.5" thickBot="1" x14ac:dyDescent="0.25">
      <c r="A373" s="61" t="s">
        <v>6</v>
      </c>
      <c r="B373" s="44">
        <f>B370</f>
        <v>0</v>
      </c>
      <c r="C373" s="44">
        <f t="shared" si="142"/>
        <v>0</v>
      </c>
      <c r="D373" s="44">
        <f t="shared" si="142"/>
        <v>0</v>
      </c>
      <c r="E373" s="44">
        <f t="shared" si="142"/>
        <v>0</v>
      </c>
      <c r="F373" s="45">
        <f t="shared" si="142"/>
        <v>0</v>
      </c>
    </row>
    <row r="374" spans="1:6" ht="15.75" thickBot="1" x14ac:dyDescent="0.3">
      <c r="A374" s="18" t="s">
        <v>8</v>
      </c>
      <c r="B374" s="47">
        <f>SUM(B375:B377)</f>
        <v>2000000</v>
      </c>
      <c r="C374" s="47">
        <f t="shared" ref="C374:F374" si="143">SUM(C375:C377)</f>
        <v>250000</v>
      </c>
      <c r="D374" s="47">
        <f t="shared" si="143"/>
        <v>400000</v>
      </c>
      <c r="E374" s="47">
        <f t="shared" si="143"/>
        <v>400000</v>
      </c>
      <c r="F374" s="74">
        <f t="shared" si="143"/>
        <v>400000</v>
      </c>
    </row>
    <row r="375" spans="1:6" x14ac:dyDescent="0.2">
      <c r="A375" s="83" t="s">
        <v>7</v>
      </c>
      <c r="B375" s="48">
        <f>B324+B365+B372</f>
        <v>400000</v>
      </c>
      <c r="C375" s="48">
        <f>C324+C335</f>
        <v>250000</v>
      </c>
      <c r="D375" s="48">
        <f t="shared" ref="D375:F375" si="144">D324+D335</f>
        <v>400000</v>
      </c>
      <c r="E375" s="48">
        <f t="shared" si="144"/>
        <v>400000</v>
      </c>
      <c r="F375" s="49">
        <f t="shared" si="144"/>
        <v>400000</v>
      </c>
    </row>
    <row r="376" spans="1:6" x14ac:dyDescent="0.2">
      <c r="A376" s="61" t="s">
        <v>6</v>
      </c>
      <c r="B376" s="50">
        <f>B325+B336+B346</f>
        <v>0</v>
      </c>
      <c r="C376" s="50">
        <f>C325+C336+C346+C366+C373</f>
        <v>0</v>
      </c>
      <c r="D376" s="50">
        <f>D325+D336+D346+D366+D373</f>
        <v>0</v>
      </c>
      <c r="E376" s="50">
        <f>E325+E336+E346+E366+E373</f>
        <v>0</v>
      </c>
      <c r="F376" s="51">
        <f>F325+F336+F346+F366+F373</f>
        <v>0</v>
      </c>
    </row>
    <row r="377" spans="1:6" ht="15" thickBot="1" x14ac:dyDescent="0.25">
      <c r="A377" s="69" t="s">
        <v>96</v>
      </c>
      <c r="B377" s="52">
        <f>B326+B337+B347+B366</f>
        <v>1600000</v>
      </c>
      <c r="C377" s="52">
        <f>C326+C337+C347</f>
        <v>0</v>
      </c>
      <c r="D377" s="52">
        <f>D326+D337+D347</f>
        <v>0</v>
      </c>
      <c r="E377" s="52">
        <f>E326+E337+E347</f>
        <v>0</v>
      </c>
      <c r="F377" s="53">
        <f>F326+F337+F347</f>
        <v>0</v>
      </c>
    </row>
    <row r="378" spans="1:6" ht="15.75" thickBot="1" x14ac:dyDescent="0.3">
      <c r="A378" s="65" t="s">
        <v>0</v>
      </c>
      <c r="B378" s="19"/>
      <c r="C378" s="19"/>
      <c r="D378" s="19"/>
      <c r="E378" s="19"/>
      <c r="F378" s="26"/>
    </row>
    <row r="379" spans="1:6" x14ac:dyDescent="0.2">
      <c r="A379" s="22"/>
      <c r="B379" s="70">
        <f>B380</f>
        <v>0</v>
      </c>
      <c r="C379" s="70">
        <f t="shared" ref="C379:F379" si="145">C380</f>
        <v>0</v>
      </c>
      <c r="D379" s="70">
        <f t="shared" si="145"/>
        <v>0</v>
      </c>
      <c r="E379" s="70">
        <f t="shared" si="145"/>
        <v>0</v>
      </c>
      <c r="F379" s="75">
        <f t="shared" si="145"/>
        <v>0</v>
      </c>
    </row>
    <row r="380" spans="1:6" ht="13.5" thickBot="1" x14ac:dyDescent="0.25">
      <c r="A380" s="61" t="s">
        <v>7</v>
      </c>
      <c r="B380" s="36"/>
      <c r="C380" s="36"/>
      <c r="D380" s="36"/>
      <c r="E380" s="36"/>
      <c r="F380" s="28"/>
    </row>
    <row r="381" spans="1:6" ht="15" x14ac:dyDescent="0.25">
      <c r="A381" s="3" t="s">
        <v>9</v>
      </c>
      <c r="B381" s="56">
        <f>B382</f>
        <v>0</v>
      </c>
      <c r="C381" s="56">
        <f t="shared" ref="C381:F381" si="146">C382</f>
        <v>0</v>
      </c>
      <c r="D381" s="56">
        <f t="shared" si="146"/>
        <v>0</v>
      </c>
      <c r="E381" s="56">
        <f t="shared" si="146"/>
        <v>0</v>
      </c>
      <c r="F381" s="57">
        <f t="shared" si="146"/>
        <v>0</v>
      </c>
    </row>
    <row r="382" spans="1:6" ht="13.5" thickBot="1" x14ac:dyDescent="0.25">
      <c r="A382" s="66" t="s">
        <v>7</v>
      </c>
      <c r="B382" s="44">
        <f>B380</f>
        <v>0</v>
      </c>
      <c r="C382" s="44">
        <f t="shared" ref="C382:F382" si="147">C380</f>
        <v>0</v>
      </c>
      <c r="D382" s="44">
        <f t="shared" si="147"/>
        <v>0</v>
      </c>
      <c r="E382" s="44">
        <f t="shared" si="147"/>
        <v>0</v>
      </c>
      <c r="F382" s="45">
        <f t="shared" si="147"/>
        <v>0</v>
      </c>
    </row>
    <row r="383" spans="1:6" ht="13.5" thickBot="1" x14ac:dyDescent="0.25">
      <c r="A383" s="6" t="s">
        <v>10</v>
      </c>
      <c r="B383" s="58">
        <f>SUM(B384:B386)</f>
        <v>2000000</v>
      </c>
      <c r="C383" s="58">
        <f t="shared" ref="C383:F383" si="148">SUM(C384:C386)</f>
        <v>250000</v>
      </c>
      <c r="D383" s="58">
        <f t="shared" si="148"/>
        <v>400000</v>
      </c>
      <c r="E383" s="58">
        <f t="shared" si="148"/>
        <v>400000</v>
      </c>
      <c r="F383" s="59">
        <f t="shared" si="148"/>
        <v>400000</v>
      </c>
    </row>
    <row r="384" spans="1:6" x14ac:dyDescent="0.2">
      <c r="A384" s="83" t="s">
        <v>7</v>
      </c>
      <c r="B384" s="67">
        <f>B375+B382</f>
        <v>400000</v>
      </c>
      <c r="C384" s="67">
        <f>C375+C382</f>
        <v>250000</v>
      </c>
      <c r="D384" s="67">
        <f t="shared" ref="D384:F384" si="149">D375+D382</f>
        <v>400000</v>
      </c>
      <c r="E384" s="67">
        <f t="shared" si="149"/>
        <v>400000</v>
      </c>
      <c r="F384" s="67">
        <f t="shared" si="149"/>
        <v>400000</v>
      </c>
    </row>
    <row r="385" spans="1:6" x14ac:dyDescent="0.2">
      <c r="A385" s="61" t="s">
        <v>6</v>
      </c>
      <c r="B385" s="42">
        <f>B376</f>
        <v>0</v>
      </c>
      <c r="C385" s="42">
        <f t="shared" ref="C385:F386" si="150">C376</f>
        <v>0</v>
      </c>
      <c r="D385" s="42">
        <f t="shared" si="150"/>
        <v>0</v>
      </c>
      <c r="E385" s="42">
        <f t="shared" si="150"/>
        <v>0</v>
      </c>
      <c r="F385" s="43">
        <f t="shared" si="150"/>
        <v>0</v>
      </c>
    </row>
    <row r="386" spans="1:6" ht="15" thickBot="1" x14ac:dyDescent="0.25">
      <c r="A386" s="69" t="s">
        <v>96</v>
      </c>
      <c r="B386" s="44">
        <f>B377</f>
        <v>1600000</v>
      </c>
      <c r="C386" s="44">
        <f t="shared" si="150"/>
        <v>0</v>
      </c>
      <c r="D386" s="44">
        <f t="shared" si="150"/>
        <v>0</v>
      </c>
      <c r="E386" s="44">
        <f t="shared" si="150"/>
        <v>0</v>
      </c>
      <c r="F386" s="45">
        <f t="shared" si="150"/>
        <v>0</v>
      </c>
    </row>
    <row r="387" spans="1:6" ht="15" x14ac:dyDescent="0.25">
      <c r="A387" s="15"/>
      <c r="B387" s="16"/>
      <c r="C387" s="16"/>
      <c r="D387" s="16"/>
      <c r="E387" s="16"/>
      <c r="F387" s="25"/>
    </row>
    <row r="389" spans="1:6" ht="15.75" x14ac:dyDescent="0.25">
      <c r="A389" s="27" t="s">
        <v>90</v>
      </c>
    </row>
    <row r="390" spans="1:6" ht="13.5" thickBot="1" x14ac:dyDescent="0.25"/>
    <row r="391" spans="1:6" x14ac:dyDescent="0.2">
      <c r="A391" s="8"/>
      <c r="B391" s="9">
        <v>2017</v>
      </c>
      <c r="C391" s="9">
        <v>2018</v>
      </c>
      <c r="D391" s="9">
        <v>2019</v>
      </c>
      <c r="E391" s="9">
        <v>2020</v>
      </c>
      <c r="F391" s="14">
        <v>2021</v>
      </c>
    </row>
    <row r="392" spans="1:6" ht="13.5" thickBot="1" x14ac:dyDescent="0.25">
      <c r="A392" s="10"/>
      <c r="B392" s="11" t="s">
        <v>11</v>
      </c>
      <c r="C392" s="11" t="s">
        <v>11</v>
      </c>
      <c r="D392" s="11" t="s">
        <v>11</v>
      </c>
      <c r="E392" s="11" t="s">
        <v>11</v>
      </c>
      <c r="F392" s="13" t="s">
        <v>11</v>
      </c>
    </row>
    <row r="393" spans="1:6" ht="15.75" thickBot="1" x14ac:dyDescent="0.3">
      <c r="A393" s="15" t="s">
        <v>1</v>
      </c>
      <c r="B393" s="16"/>
      <c r="C393" s="16"/>
      <c r="D393" s="16"/>
      <c r="E393" s="16"/>
      <c r="F393" s="25"/>
    </row>
    <row r="394" spans="1:6" ht="15" x14ac:dyDescent="0.25">
      <c r="A394" s="97" t="s">
        <v>140</v>
      </c>
      <c r="B394" s="98"/>
      <c r="C394" s="98"/>
      <c r="D394" s="98"/>
      <c r="E394" s="98"/>
      <c r="F394" s="99"/>
    </row>
    <row r="395" spans="1:6" x14ac:dyDescent="0.2">
      <c r="A395" s="60" t="s">
        <v>125</v>
      </c>
      <c r="B395" s="62">
        <f>SUM(B396:B397)</f>
        <v>320000</v>
      </c>
      <c r="C395" s="62">
        <f t="shared" ref="C395" si="151">SUM(C396:C397)</f>
        <v>0</v>
      </c>
      <c r="D395" s="62">
        <f t="shared" ref="D395" si="152">SUM(D396:D397)</f>
        <v>0</v>
      </c>
      <c r="E395" s="62">
        <f t="shared" ref="E395" si="153">SUM(E396:E397)</f>
        <v>0</v>
      </c>
      <c r="F395" s="71">
        <f t="shared" ref="F395" si="154">SUM(F396:F397)</f>
        <v>0</v>
      </c>
    </row>
    <row r="396" spans="1:6" ht="15" x14ac:dyDescent="0.25">
      <c r="A396" s="4" t="s">
        <v>6</v>
      </c>
      <c r="B396" s="78">
        <v>260000</v>
      </c>
      <c r="C396" s="16"/>
      <c r="D396" s="16"/>
      <c r="E396" s="16"/>
      <c r="F396" s="25"/>
    </row>
    <row r="397" spans="1:6" ht="15" x14ac:dyDescent="0.25">
      <c r="A397" s="77" t="s">
        <v>96</v>
      </c>
      <c r="B397" s="78">
        <v>60000</v>
      </c>
      <c r="C397" s="16"/>
      <c r="D397" s="16"/>
      <c r="E397" s="16"/>
      <c r="F397" s="25"/>
    </row>
    <row r="398" spans="1:6" x14ac:dyDescent="0.2">
      <c r="A398" s="72" t="s">
        <v>126</v>
      </c>
      <c r="B398" s="63">
        <f>SUM(B399:B400)</f>
        <v>570000</v>
      </c>
      <c r="C398" s="63">
        <f>SUM(C399:C400)</f>
        <v>0</v>
      </c>
      <c r="D398" s="63">
        <f>SUM(D399:D400)</f>
        <v>66000</v>
      </c>
      <c r="E398" s="63">
        <f>SUM(E399:E400)</f>
        <v>0</v>
      </c>
      <c r="F398" s="73">
        <f>SUM(F399:F400)</f>
        <v>0</v>
      </c>
    </row>
    <row r="399" spans="1:6" ht="15" x14ac:dyDescent="0.25">
      <c r="A399" s="4" t="s">
        <v>6</v>
      </c>
      <c r="B399" s="78">
        <v>484500</v>
      </c>
      <c r="C399" s="16"/>
      <c r="D399" s="16"/>
      <c r="E399" s="16"/>
      <c r="F399" s="25"/>
    </row>
    <row r="400" spans="1:6" ht="15" x14ac:dyDescent="0.25">
      <c r="A400" s="77" t="s">
        <v>96</v>
      </c>
      <c r="B400" s="76">
        <v>85500</v>
      </c>
      <c r="C400" s="16"/>
      <c r="D400" s="78">
        <v>66000</v>
      </c>
      <c r="E400" s="16"/>
      <c r="F400" s="25"/>
    </row>
    <row r="401" spans="1:6" x14ac:dyDescent="0.2">
      <c r="A401" s="72" t="s">
        <v>131</v>
      </c>
      <c r="B401" s="63">
        <f>SUM(B402:B403)</f>
        <v>0</v>
      </c>
      <c r="C401" s="63">
        <f t="shared" ref="C401" si="155">SUM(C402:C403)</f>
        <v>0</v>
      </c>
      <c r="D401" s="63">
        <f t="shared" ref="D401" si="156">SUM(D402:D403)</f>
        <v>100000</v>
      </c>
      <c r="E401" s="63">
        <f t="shared" ref="E401" si="157">SUM(E402:E403)</f>
        <v>0</v>
      </c>
      <c r="F401" s="73">
        <f t="shared" ref="F401" si="158">SUM(F402:F403)</f>
        <v>0</v>
      </c>
    </row>
    <row r="402" spans="1:6" ht="15" x14ac:dyDescent="0.25">
      <c r="A402" s="4" t="s">
        <v>6</v>
      </c>
      <c r="B402" s="78"/>
      <c r="C402" s="16"/>
      <c r="D402" s="16"/>
      <c r="E402" s="16"/>
      <c r="F402" s="25"/>
    </row>
    <row r="403" spans="1:6" ht="15" x14ac:dyDescent="0.25">
      <c r="A403" s="77" t="s">
        <v>96</v>
      </c>
      <c r="B403" s="78"/>
      <c r="C403" s="16"/>
      <c r="D403" s="78">
        <v>100000</v>
      </c>
      <c r="E403" s="16"/>
      <c r="F403" s="25"/>
    </row>
    <row r="404" spans="1:6" x14ac:dyDescent="0.2">
      <c r="A404" s="72" t="s">
        <v>132</v>
      </c>
      <c r="B404" s="63">
        <f>SUM(B405:B406)</f>
        <v>0</v>
      </c>
      <c r="C404" s="63">
        <f t="shared" ref="C404" si="159">SUM(C405:C406)</f>
        <v>513000</v>
      </c>
      <c r="D404" s="63">
        <f t="shared" ref="D404" si="160">SUM(D405:D406)</f>
        <v>0</v>
      </c>
      <c r="E404" s="63">
        <f t="shared" ref="E404" si="161">SUM(E405:E406)</f>
        <v>0</v>
      </c>
      <c r="F404" s="73">
        <f t="shared" ref="F404" si="162">SUM(F405:F406)</f>
        <v>0</v>
      </c>
    </row>
    <row r="405" spans="1:6" ht="15" x14ac:dyDescent="0.25">
      <c r="A405" s="4" t="s">
        <v>6</v>
      </c>
      <c r="B405" s="78"/>
      <c r="C405" s="76">
        <v>436050</v>
      </c>
      <c r="D405" s="16"/>
      <c r="E405" s="16"/>
      <c r="F405" s="25"/>
    </row>
    <row r="406" spans="1:6" ht="15" x14ac:dyDescent="0.25">
      <c r="A406" s="77" t="s">
        <v>96</v>
      </c>
      <c r="B406" s="78"/>
      <c r="C406" s="76">
        <v>76950</v>
      </c>
      <c r="D406" s="16"/>
      <c r="E406" s="16"/>
      <c r="F406" s="25"/>
    </row>
    <row r="407" spans="1:6" x14ac:dyDescent="0.2">
      <c r="A407" s="72" t="s">
        <v>104</v>
      </c>
      <c r="B407" s="63">
        <f>SUM(B408:B409)</f>
        <v>0</v>
      </c>
      <c r="C407" s="63">
        <f t="shared" ref="C407" si="163">SUM(C408:C409)</f>
        <v>0</v>
      </c>
      <c r="D407" s="63">
        <f t="shared" ref="D407" si="164">SUM(D408:D409)</f>
        <v>0</v>
      </c>
      <c r="E407" s="63">
        <f t="shared" ref="E407" si="165">SUM(E408:E409)</f>
        <v>150000</v>
      </c>
      <c r="F407" s="73">
        <f t="shared" ref="F407" si="166">SUM(F408:F409)</f>
        <v>165000</v>
      </c>
    </row>
    <row r="408" spans="1:6" ht="15" x14ac:dyDescent="0.25">
      <c r="A408" s="4" t="s">
        <v>6</v>
      </c>
      <c r="B408" s="78"/>
      <c r="C408" s="16"/>
      <c r="D408" s="16"/>
      <c r="E408" s="16"/>
      <c r="F408" s="25"/>
    </row>
    <row r="409" spans="1:6" ht="15" x14ac:dyDescent="0.25">
      <c r="A409" s="77" t="s">
        <v>96</v>
      </c>
      <c r="B409" s="78"/>
      <c r="C409" s="16"/>
      <c r="D409" s="16"/>
      <c r="E409" s="78">
        <v>150000</v>
      </c>
      <c r="F409" s="43">
        <v>165000</v>
      </c>
    </row>
    <row r="410" spans="1:6" x14ac:dyDescent="0.2">
      <c r="A410" s="72" t="s">
        <v>129</v>
      </c>
      <c r="B410" s="63">
        <f>SUM(B411:B412)</f>
        <v>79000</v>
      </c>
      <c r="C410" s="63">
        <f t="shared" ref="C410" si="167">SUM(C411:C412)</f>
        <v>84000</v>
      </c>
      <c r="D410" s="63">
        <f t="shared" ref="D410" si="168">SUM(D411:D412)</f>
        <v>99000</v>
      </c>
      <c r="E410" s="63">
        <f t="shared" ref="E410" si="169">SUM(E411:E412)</f>
        <v>140000</v>
      </c>
      <c r="F410" s="73">
        <f t="shared" ref="F410" si="170">SUM(F411:F412)</f>
        <v>116000</v>
      </c>
    </row>
    <row r="411" spans="1:6" ht="15" x14ac:dyDescent="0.25">
      <c r="A411" s="4" t="s">
        <v>6</v>
      </c>
      <c r="B411" s="78"/>
      <c r="C411" s="16"/>
      <c r="D411" s="16"/>
      <c r="E411" s="16"/>
      <c r="F411" s="25"/>
    </row>
    <row r="412" spans="1:6" x14ac:dyDescent="0.2">
      <c r="A412" s="77" t="s">
        <v>96</v>
      </c>
      <c r="B412" s="78">
        <v>79000</v>
      </c>
      <c r="C412" s="78">
        <v>84000</v>
      </c>
      <c r="D412" s="78">
        <v>99000</v>
      </c>
      <c r="E412" s="78">
        <v>140000</v>
      </c>
      <c r="F412" s="80">
        <v>116000</v>
      </c>
    </row>
    <row r="413" spans="1:6" ht="15" x14ac:dyDescent="0.25">
      <c r="A413" s="23" t="s">
        <v>83</v>
      </c>
      <c r="B413" s="32">
        <f>SUM(B414:B415)</f>
        <v>969000</v>
      </c>
      <c r="C413" s="32">
        <f>SUM(C414:C415)</f>
        <v>597000</v>
      </c>
      <c r="D413" s="32">
        <f>SUM(D414:D415)</f>
        <v>265000</v>
      </c>
      <c r="E413" s="32">
        <f>SUM(E414:E415)</f>
        <v>290000</v>
      </c>
      <c r="F413" s="33">
        <f>SUM(F414:F415)</f>
        <v>281000</v>
      </c>
    </row>
    <row r="414" spans="1:6" x14ac:dyDescent="0.2">
      <c r="A414" s="4" t="s">
        <v>6</v>
      </c>
      <c r="B414" s="42">
        <f>B396+B399+B402+B405+B408+B411</f>
        <v>744500</v>
      </c>
      <c r="C414" s="42">
        <f t="shared" ref="C414:F414" si="171">C396+C399+C402+C405+C408+C411</f>
        <v>436050</v>
      </c>
      <c r="D414" s="42">
        <f t="shared" si="171"/>
        <v>0</v>
      </c>
      <c r="E414" s="42">
        <f t="shared" si="171"/>
        <v>0</v>
      </c>
      <c r="F414" s="43">
        <f t="shared" si="171"/>
        <v>0</v>
      </c>
    </row>
    <row r="415" spans="1:6" ht="15" thickBot="1" x14ac:dyDescent="0.25">
      <c r="A415" s="64" t="s">
        <v>96</v>
      </c>
      <c r="B415" s="42">
        <f>B397+B400+B403+B406+B409+B412</f>
        <v>224500</v>
      </c>
      <c r="C415" s="42">
        <f t="shared" ref="C415:F415" si="172">C397+C400+C403+C406+C409+C412</f>
        <v>160950</v>
      </c>
      <c r="D415" s="42">
        <f t="shared" si="172"/>
        <v>265000</v>
      </c>
      <c r="E415" s="42">
        <f t="shared" si="172"/>
        <v>290000</v>
      </c>
      <c r="F415" s="43">
        <f t="shared" si="172"/>
        <v>281000</v>
      </c>
    </row>
    <row r="416" spans="1:6" ht="15" x14ac:dyDescent="0.25">
      <c r="A416" s="97" t="s">
        <v>144</v>
      </c>
      <c r="B416" s="98"/>
      <c r="C416" s="98"/>
      <c r="D416" s="98"/>
      <c r="E416" s="98"/>
      <c r="F416" s="99"/>
    </row>
    <row r="417" spans="1:6" x14ac:dyDescent="0.2">
      <c r="A417" s="60" t="s">
        <v>127</v>
      </c>
      <c r="B417" s="62">
        <f>SUM(B418:B419)</f>
        <v>280000</v>
      </c>
      <c r="C417" s="62">
        <f t="shared" ref="C417" si="173">SUM(C418:C419)</f>
        <v>0</v>
      </c>
      <c r="D417" s="62">
        <f t="shared" ref="D417" si="174">SUM(D418:D419)</f>
        <v>0</v>
      </c>
      <c r="E417" s="62">
        <f t="shared" ref="E417" si="175">SUM(E418:E419)</f>
        <v>0</v>
      </c>
      <c r="F417" s="71">
        <f t="shared" ref="F417" si="176">SUM(F418:F419)</f>
        <v>0</v>
      </c>
    </row>
    <row r="418" spans="1:6" x14ac:dyDescent="0.2">
      <c r="A418" s="4" t="s">
        <v>6</v>
      </c>
      <c r="B418" s="42">
        <v>80000</v>
      </c>
      <c r="C418" s="42"/>
      <c r="D418" s="42"/>
      <c r="E418" s="42"/>
      <c r="F418" s="43"/>
    </row>
    <row r="419" spans="1:6" ht="14.25" customHeight="1" x14ac:dyDescent="0.2">
      <c r="A419" s="77" t="s">
        <v>96</v>
      </c>
      <c r="B419" s="42">
        <v>200000</v>
      </c>
      <c r="C419" s="42"/>
      <c r="D419" s="42"/>
      <c r="E419" s="42"/>
      <c r="F419" s="43"/>
    </row>
    <row r="420" spans="1:6" ht="14.25" customHeight="1" x14ac:dyDescent="0.2">
      <c r="A420" s="60" t="s">
        <v>133</v>
      </c>
      <c r="B420" s="62">
        <f>SUM(B421:B422)</f>
        <v>0</v>
      </c>
      <c r="C420" s="62">
        <f t="shared" ref="C420" si="177">SUM(C421:C422)</f>
        <v>400000</v>
      </c>
      <c r="D420" s="62">
        <f t="shared" ref="D420" si="178">SUM(D421:D422)</f>
        <v>0</v>
      </c>
      <c r="E420" s="62">
        <f t="shared" ref="E420" si="179">SUM(E421:E422)</f>
        <v>0</v>
      </c>
      <c r="F420" s="71">
        <f t="shared" ref="F420" si="180">SUM(F421:F422)</f>
        <v>0</v>
      </c>
    </row>
    <row r="421" spans="1:6" ht="14.25" customHeight="1" x14ac:dyDescent="0.2">
      <c r="A421" s="4" t="s">
        <v>6</v>
      </c>
      <c r="B421" s="42"/>
      <c r="C421" s="42">
        <v>340000</v>
      </c>
      <c r="D421" s="42"/>
      <c r="E421" s="42"/>
      <c r="F421" s="43"/>
    </row>
    <row r="422" spans="1:6" ht="14.25" customHeight="1" x14ac:dyDescent="0.2">
      <c r="A422" s="77" t="s">
        <v>96</v>
      </c>
      <c r="B422" s="42"/>
      <c r="C422" s="42">
        <v>60000</v>
      </c>
      <c r="D422" s="42"/>
      <c r="E422" s="42"/>
      <c r="F422" s="43"/>
    </row>
    <row r="423" spans="1:6" x14ac:dyDescent="0.2">
      <c r="A423" s="72" t="s">
        <v>130</v>
      </c>
      <c r="B423" s="63">
        <f>SUM(B424:B425)</f>
        <v>62000</v>
      </c>
      <c r="C423" s="63">
        <f t="shared" ref="C423" si="181">SUM(C424:C425)</f>
        <v>40000</v>
      </c>
      <c r="D423" s="63">
        <f t="shared" ref="D423" si="182">SUM(D424:D425)</f>
        <v>55000</v>
      </c>
      <c r="E423" s="63">
        <f t="shared" ref="E423" si="183">SUM(E424:E425)</f>
        <v>20000</v>
      </c>
      <c r="F423" s="73">
        <f t="shared" ref="F423" si="184">SUM(F424:F425)</f>
        <v>0</v>
      </c>
    </row>
    <row r="424" spans="1:6" x14ac:dyDescent="0.2">
      <c r="A424" s="4" t="s">
        <v>6</v>
      </c>
      <c r="B424" s="42"/>
      <c r="C424" s="42"/>
      <c r="D424" s="42"/>
      <c r="E424" s="42"/>
      <c r="F424" s="43"/>
    </row>
    <row r="425" spans="1:6" x14ac:dyDescent="0.2">
      <c r="A425" s="77" t="s">
        <v>96</v>
      </c>
      <c r="B425" s="42">
        <v>62000</v>
      </c>
      <c r="C425" s="42">
        <v>40000</v>
      </c>
      <c r="D425" s="42">
        <v>55000</v>
      </c>
      <c r="E425" s="42">
        <v>20000</v>
      </c>
      <c r="F425" s="43"/>
    </row>
    <row r="426" spans="1:6" x14ac:dyDescent="0.2">
      <c r="A426" s="72" t="s">
        <v>136</v>
      </c>
      <c r="B426" s="63">
        <f>SUM(B427:B428)</f>
        <v>0</v>
      </c>
      <c r="C426" s="63">
        <f t="shared" ref="C426" si="185">SUM(C427:C428)</f>
        <v>80000</v>
      </c>
      <c r="D426" s="63">
        <f t="shared" ref="D426" si="186">SUM(D427:D428)</f>
        <v>120000</v>
      </c>
      <c r="E426" s="63">
        <f t="shared" ref="E426" si="187">SUM(E427:E428)</f>
        <v>40000</v>
      </c>
      <c r="F426" s="73">
        <f t="shared" ref="F426" si="188">SUM(F427:F428)</f>
        <v>0</v>
      </c>
    </row>
    <row r="427" spans="1:6" x14ac:dyDescent="0.2">
      <c r="A427" s="4" t="s">
        <v>6</v>
      </c>
      <c r="B427" s="42"/>
      <c r="C427" s="42"/>
      <c r="D427" s="42"/>
      <c r="E427" s="42"/>
      <c r="F427" s="43"/>
    </row>
    <row r="428" spans="1:6" x14ac:dyDescent="0.2">
      <c r="A428" s="77" t="s">
        <v>96</v>
      </c>
      <c r="B428" s="42"/>
      <c r="C428" s="42">
        <v>80000</v>
      </c>
      <c r="D428" s="42">
        <v>120000</v>
      </c>
      <c r="E428" s="42">
        <v>40000</v>
      </c>
      <c r="F428" s="43"/>
    </row>
    <row r="429" spans="1:6" ht="15" x14ac:dyDescent="0.25">
      <c r="A429" s="23" t="s">
        <v>145</v>
      </c>
      <c r="B429" s="32">
        <f>SUM(B430:B431)</f>
        <v>342000</v>
      </c>
      <c r="C429" s="32">
        <f>SUM(C430:C431)</f>
        <v>520000</v>
      </c>
      <c r="D429" s="32">
        <f>SUM(D430:D431)</f>
        <v>175000</v>
      </c>
      <c r="E429" s="32">
        <f>SUM(E430:E431)</f>
        <v>60000</v>
      </c>
      <c r="F429" s="33">
        <f>SUM(F430:F431)</f>
        <v>0</v>
      </c>
    </row>
    <row r="430" spans="1:6" x14ac:dyDescent="0.2">
      <c r="A430" s="4" t="s">
        <v>6</v>
      </c>
      <c r="B430" s="42">
        <f>B418+B421+B424+B427</f>
        <v>80000</v>
      </c>
      <c r="C430" s="42">
        <f t="shared" ref="C430:F430" si="189">C418+C421+C424+C427</f>
        <v>340000</v>
      </c>
      <c r="D430" s="42">
        <f t="shared" si="189"/>
        <v>0</v>
      </c>
      <c r="E430" s="42">
        <f t="shared" si="189"/>
        <v>0</v>
      </c>
      <c r="F430" s="43">
        <f t="shared" si="189"/>
        <v>0</v>
      </c>
    </row>
    <row r="431" spans="1:6" ht="13.5" thickBot="1" x14ac:dyDescent="0.25">
      <c r="A431" s="77" t="s">
        <v>96</v>
      </c>
      <c r="B431" s="42">
        <f>B419+B422+B425+B428</f>
        <v>262000</v>
      </c>
      <c r="C431" s="42">
        <f t="shared" ref="C431:F431" si="190">C419+C422+C425+C428</f>
        <v>180000</v>
      </c>
      <c r="D431" s="42">
        <f t="shared" si="190"/>
        <v>175000</v>
      </c>
      <c r="E431" s="42">
        <f t="shared" si="190"/>
        <v>60000</v>
      </c>
      <c r="F431" s="43">
        <f t="shared" si="190"/>
        <v>0</v>
      </c>
    </row>
    <row r="432" spans="1:6" ht="15.75" thickBot="1" x14ac:dyDescent="0.3">
      <c r="A432" s="100" t="s">
        <v>157</v>
      </c>
      <c r="B432" s="101"/>
      <c r="C432" s="101"/>
      <c r="D432" s="101"/>
      <c r="E432" s="101"/>
      <c r="F432" s="102"/>
    </row>
    <row r="433" spans="1:6" x14ac:dyDescent="0.2">
      <c r="A433" s="60" t="s">
        <v>134</v>
      </c>
      <c r="B433" s="62">
        <f>SUM(B434:B435)</f>
        <v>0</v>
      </c>
      <c r="C433" s="62">
        <f t="shared" ref="C433" si="191">SUM(C434:C435)</f>
        <v>230000</v>
      </c>
      <c r="D433" s="62">
        <f t="shared" ref="D433" si="192">SUM(D434:D435)</f>
        <v>0</v>
      </c>
      <c r="E433" s="62">
        <f t="shared" ref="E433" si="193">SUM(E434:E435)</f>
        <v>0</v>
      </c>
      <c r="F433" s="71">
        <f t="shared" ref="F433" si="194">SUM(F434:F435)</f>
        <v>0</v>
      </c>
    </row>
    <row r="434" spans="1:6" x14ac:dyDescent="0.2">
      <c r="A434" s="4" t="s">
        <v>6</v>
      </c>
      <c r="B434" s="24"/>
      <c r="C434" s="42">
        <v>200000</v>
      </c>
      <c r="D434" s="24"/>
      <c r="E434" s="24"/>
      <c r="F434" s="25"/>
    </row>
    <row r="435" spans="1:6" ht="14.25" x14ac:dyDescent="0.2">
      <c r="A435" s="64" t="s">
        <v>96</v>
      </c>
      <c r="B435" s="24"/>
      <c r="C435" s="42">
        <v>30000</v>
      </c>
      <c r="D435" s="24"/>
      <c r="E435" s="24"/>
      <c r="F435" s="25"/>
    </row>
    <row r="436" spans="1:6" x14ac:dyDescent="0.2">
      <c r="A436" s="72" t="s">
        <v>137</v>
      </c>
      <c r="B436" s="63">
        <f>SUM(B437:B438)</f>
        <v>0</v>
      </c>
      <c r="C436" s="63">
        <f t="shared" ref="C436" si="195">SUM(C437:C438)</f>
        <v>100000</v>
      </c>
      <c r="D436" s="63">
        <f t="shared" ref="D436" si="196">SUM(D437:D438)</f>
        <v>50000</v>
      </c>
      <c r="E436" s="63">
        <f t="shared" ref="E436" si="197">SUM(E437:E438)</f>
        <v>50000</v>
      </c>
      <c r="F436" s="73">
        <f t="shared" ref="F436" si="198">SUM(F437:F438)</f>
        <v>0</v>
      </c>
    </row>
    <row r="437" spans="1:6" x14ac:dyDescent="0.2">
      <c r="A437" s="4" t="s">
        <v>6</v>
      </c>
      <c r="B437" s="24"/>
      <c r="C437" s="24"/>
      <c r="D437" s="24"/>
      <c r="E437" s="24"/>
      <c r="F437" s="25"/>
    </row>
    <row r="438" spans="1:6" x14ac:dyDescent="0.2">
      <c r="A438" s="77" t="s">
        <v>96</v>
      </c>
      <c r="B438" s="24"/>
      <c r="C438" s="42">
        <v>100000</v>
      </c>
      <c r="D438" s="42">
        <v>50000</v>
      </c>
      <c r="E438" s="42">
        <v>50000</v>
      </c>
      <c r="F438" s="25"/>
    </row>
    <row r="439" spans="1:6" ht="15" x14ac:dyDescent="0.25">
      <c r="A439" s="23" t="s">
        <v>154</v>
      </c>
      <c r="B439" s="32">
        <f>SUM(B440:B441)</f>
        <v>0</v>
      </c>
      <c r="C439" s="32">
        <f t="shared" ref="C439:F439" si="199">SUM(C440:C441)</f>
        <v>330000</v>
      </c>
      <c r="D439" s="32">
        <f t="shared" si="199"/>
        <v>50000</v>
      </c>
      <c r="E439" s="32">
        <f t="shared" si="199"/>
        <v>50000</v>
      </c>
      <c r="F439" s="33">
        <f t="shared" si="199"/>
        <v>0</v>
      </c>
    </row>
    <row r="440" spans="1:6" x14ac:dyDescent="0.2">
      <c r="A440" s="4" t="s">
        <v>6</v>
      </c>
      <c r="B440" s="42">
        <f>B434+B437</f>
        <v>0</v>
      </c>
      <c r="C440" s="42">
        <f t="shared" ref="C440:F440" si="200">C434+C437</f>
        <v>200000</v>
      </c>
      <c r="D440" s="42">
        <f t="shared" si="200"/>
        <v>0</v>
      </c>
      <c r="E440" s="42">
        <f t="shared" si="200"/>
        <v>0</v>
      </c>
      <c r="F440" s="43">
        <f t="shared" si="200"/>
        <v>0</v>
      </c>
    </row>
    <row r="441" spans="1:6" ht="13.5" thickBot="1" x14ac:dyDescent="0.25">
      <c r="A441" s="66" t="s">
        <v>96</v>
      </c>
      <c r="B441" s="44">
        <f>B435+B438</f>
        <v>0</v>
      </c>
      <c r="C441" s="44">
        <f t="shared" ref="C441:F441" si="201">C435+C438</f>
        <v>130000</v>
      </c>
      <c r="D441" s="44">
        <f t="shared" si="201"/>
        <v>50000</v>
      </c>
      <c r="E441" s="44">
        <f t="shared" si="201"/>
        <v>50000</v>
      </c>
      <c r="F441" s="45">
        <f t="shared" si="201"/>
        <v>0</v>
      </c>
    </row>
    <row r="442" spans="1:6" ht="15" x14ac:dyDescent="0.25">
      <c r="A442" s="97" t="s">
        <v>158</v>
      </c>
      <c r="B442" s="98"/>
      <c r="C442" s="98"/>
      <c r="D442" s="98"/>
      <c r="E442" s="98"/>
      <c r="F442" s="99"/>
    </row>
    <row r="443" spans="1:6" x14ac:dyDescent="0.2">
      <c r="A443" s="60" t="s">
        <v>128</v>
      </c>
      <c r="B443" s="62">
        <f>SUM(B444:B445)</f>
        <v>850000</v>
      </c>
      <c r="C443" s="62">
        <f t="shared" ref="C443" si="202">SUM(C444:C445)</f>
        <v>0</v>
      </c>
      <c r="D443" s="62">
        <f t="shared" ref="D443" si="203">SUM(D444:D445)</f>
        <v>0</v>
      </c>
      <c r="E443" s="62">
        <f t="shared" ref="E443" si="204">SUM(E444:E445)</f>
        <v>0</v>
      </c>
      <c r="F443" s="71">
        <f t="shared" ref="F443" si="205">SUM(F444:F445)</f>
        <v>0</v>
      </c>
    </row>
    <row r="444" spans="1:6" x14ac:dyDescent="0.2">
      <c r="A444" s="4" t="s">
        <v>6</v>
      </c>
      <c r="B444" s="24"/>
      <c r="C444" s="24"/>
      <c r="D444" s="24"/>
      <c r="E444" s="24"/>
      <c r="F444" s="25"/>
    </row>
    <row r="445" spans="1:6" x14ac:dyDescent="0.2">
      <c r="A445" s="77" t="s">
        <v>96</v>
      </c>
      <c r="B445" s="42">
        <v>850000</v>
      </c>
      <c r="C445" s="24"/>
      <c r="D445" s="24"/>
      <c r="E445" s="42"/>
      <c r="F445" s="43"/>
    </row>
    <row r="446" spans="1:6" x14ac:dyDescent="0.2">
      <c r="A446" s="72" t="s">
        <v>138</v>
      </c>
      <c r="B446" s="63">
        <f>SUM(B447:B448)</f>
        <v>0</v>
      </c>
      <c r="C446" s="63">
        <f t="shared" ref="C446" si="206">SUM(C447:C448)</f>
        <v>0</v>
      </c>
      <c r="D446" s="63">
        <f t="shared" ref="D446" si="207">SUM(D447:D448)</f>
        <v>0</v>
      </c>
      <c r="E446" s="63">
        <f t="shared" ref="E446" si="208">SUM(E447:E448)</f>
        <v>200000</v>
      </c>
      <c r="F446" s="73">
        <f t="shared" ref="F446" si="209">SUM(F447:F448)</f>
        <v>300000</v>
      </c>
    </row>
    <row r="447" spans="1:6" x14ac:dyDescent="0.2">
      <c r="A447" s="61" t="s">
        <v>7</v>
      </c>
      <c r="B447" s="24"/>
      <c r="C447" s="24"/>
      <c r="D447" s="24"/>
      <c r="E447" s="42"/>
      <c r="F447" s="43">
        <v>200000</v>
      </c>
    </row>
    <row r="448" spans="1:6" x14ac:dyDescent="0.2">
      <c r="A448" s="77" t="s">
        <v>96</v>
      </c>
      <c r="B448" s="24"/>
      <c r="C448" s="24"/>
      <c r="D448" s="24"/>
      <c r="E448" s="24">
        <v>200000</v>
      </c>
      <c r="F448" s="43">
        <v>100000</v>
      </c>
    </row>
    <row r="449" spans="1:6" ht="15" x14ac:dyDescent="0.25">
      <c r="A449" s="23" t="s">
        <v>76</v>
      </c>
      <c r="B449" s="32">
        <f>SUM(B450:B452)</f>
        <v>850000</v>
      </c>
      <c r="C449" s="32">
        <f t="shared" ref="C449" si="210">SUM(C450:C452)</f>
        <v>0</v>
      </c>
      <c r="D449" s="32">
        <f t="shared" ref="D449" si="211">SUM(D450:D452)</f>
        <v>0</v>
      </c>
      <c r="E449" s="32">
        <f t="shared" ref="E449" si="212">SUM(E450:E452)</f>
        <v>200000</v>
      </c>
      <c r="F449" s="33">
        <f t="shared" ref="F449" si="213">SUM(F450:F452)</f>
        <v>300000</v>
      </c>
    </row>
    <row r="450" spans="1:6" x14ac:dyDescent="0.2">
      <c r="A450" s="61" t="s">
        <v>7</v>
      </c>
      <c r="B450" s="42">
        <f>B447</f>
        <v>0</v>
      </c>
      <c r="C450" s="42">
        <f t="shared" ref="C450:F450" si="214">C447</f>
        <v>0</v>
      </c>
      <c r="D450" s="42">
        <f t="shared" si="214"/>
        <v>0</v>
      </c>
      <c r="E450" s="42">
        <f t="shared" si="214"/>
        <v>0</v>
      </c>
      <c r="F450" s="43">
        <f t="shared" si="214"/>
        <v>200000</v>
      </c>
    </row>
    <row r="451" spans="1:6" x14ac:dyDescent="0.2">
      <c r="A451" s="61" t="s">
        <v>6</v>
      </c>
      <c r="B451" s="42">
        <f>B444</f>
        <v>0</v>
      </c>
      <c r="C451" s="42">
        <f t="shared" ref="C451:F451" si="215">C444</f>
        <v>0</v>
      </c>
      <c r="D451" s="42">
        <f t="shared" si="215"/>
        <v>0</v>
      </c>
      <c r="E451" s="42">
        <f t="shared" si="215"/>
        <v>0</v>
      </c>
      <c r="F451" s="43">
        <f t="shared" si="215"/>
        <v>0</v>
      </c>
    </row>
    <row r="452" spans="1:6" ht="13.5" thickBot="1" x14ac:dyDescent="0.25">
      <c r="A452" s="77" t="s">
        <v>96</v>
      </c>
      <c r="B452" s="44">
        <f>B445+B448</f>
        <v>850000</v>
      </c>
      <c r="C452" s="44">
        <f t="shared" ref="C452:F452" si="216">C445+C448</f>
        <v>0</v>
      </c>
      <c r="D452" s="44">
        <f t="shared" si="216"/>
        <v>0</v>
      </c>
      <c r="E452" s="44">
        <f t="shared" si="216"/>
        <v>200000</v>
      </c>
      <c r="F452" s="45">
        <f t="shared" si="216"/>
        <v>100000</v>
      </c>
    </row>
    <row r="453" spans="1:6" ht="15" x14ac:dyDescent="0.25">
      <c r="A453" s="97" t="s">
        <v>150</v>
      </c>
      <c r="B453" s="98"/>
      <c r="C453" s="98"/>
      <c r="D453" s="98"/>
      <c r="E453" s="98"/>
      <c r="F453" s="99"/>
    </row>
    <row r="454" spans="1:6" x14ac:dyDescent="0.2">
      <c r="A454" s="60" t="s">
        <v>135</v>
      </c>
      <c r="B454" s="62">
        <f>SUM(B455:B456)</f>
        <v>0</v>
      </c>
      <c r="C454" s="62">
        <f t="shared" ref="C454" si="217">SUM(C455:C456)</f>
        <v>120036</v>
      </c>
      <c r="D454" s="62">
        <f t="shared" ref="D454" si="218">SUM(D455:D456)</f>
        <v>0</v>
      </c>
      <c r="E454" s="62">
        <f t="shared" ref="E454" si="219">SUM(E455:E456)</f>
        <v>0</v>
      </c>
      <c r="F454" s="71">
        <f t="shared" ref="F454" si="220">SUM(F455:F456)</f>
        <v>0</v>
      </c>
    </row>
    <row r="455" spans="1:6" x14ac:dyDescent="0.2">
      <c r="A455" s="4" t="s">
        <v>6</v>
      </c>
      <c r="B455" s="24"/>
      <c r="C455" s="42">
        <v>102030</v>
      </c>
      <c r="D455" s="24"/>
      <c r="E455" s="24"/>
      <c r="F455" s="25"/>
    </row>
    <row r="456" spans="1:6" x14ac:dyDescent="0.2">
      <c r="A456" s="77" t="s">
        <v>96</v>
      </c>
      <c r="B456" s="24"/>
      <c r="C456" s="42">
        <v>18006</v>
      </c>
      <c r="D456" s="24"/>
      <c r="E456" s="24"/>
      <c r="F456" s="25"/>
    </row>
    <row r="457" spans="1:6" ht="15" x14ac:dyDescent="0.25">
      <c r="A457" s="23" t="s">
        <v>159</v>
      </c>
      <c r="B457" s="32">
        <f>SUM(B458:B459)</f>
        <v>0</v>
      </c>
      <c r="C457" s="32">
        <f t="shared" ref="C457:F457" si="221">SUM(C458:C459)</f>
        <v>120036</v>
      </c>
      <c r="D457" s="32">
        <f t="shared" si="221"/>
        <v>0</v>
      </c>
      <c r="E457" s="32">
        <f t="shared" si="221"/>
        <v>0</v>
      </c>
      <c r="F457" s="33">
        <f t="shared" si="221"/>
        <v>0</v>
      </c>
    </row>
    <row r="458" spans="1:6" x14ac:dyDescent="0.2">
      <c r="A458" s="61" t="s">
        <v>6</v>
      </c>
      <c r="B458" s="42">
        <f>B455</f>
        <v>0</v>
      </c>
      <c r="C458" s="42">
        <f t="shared" ref="C458:F458" si="222">C455</f>
        <v>102030</v>
      </c>
      <c r="D458" s="42">
        <f t="shared" si="222"/>
        <v>0</v>
      </c>
      <c r="E458" s="42">
        <f t="shared" si="222"/>
        <v>0</v>
      </c>
      <c r="F458" s="43">
        <f t="shared" si="222"/>
        <v>0</v>
      </c>
    </row>
    <row r="459" spans="1:6" ht="13.5" thickBot="1" x14ac:dyDescent="0.25">
      <c r="A459" s="61" t="s">
        <v>96</v>
      </c>
      <c r="B459" s="44">
        <f>B456</f>
        <v>0</v>
      </c>
      <c r="C459" s="44">
        <f t="shared" ref="C459:F459" si="223">C456</f>
        <v>18006</v>
      </c>
      <c r="D459" s="44">
        <f t="shared" si="223"/>
        <v>0</v>
      </c>
      <c r="E459" s="44">
        <f t="shared" si="223"/>
        <v>0</v>
      </c>
      <c r="F459" s="45">
        <f t="shared" si="223"/>
        <v>0</v>
      </c>
    </row>
    <row r="460" spans="1:6" ht="15.75" thickBot="1" x14ac:dyDescent="0.3">
      <c r="A460" s="18" t="s">
        <v>8</v>
      </c>
      <c r="B460" s="47">
        <f>SUM(B461:B463)</f>
        <v>2161000</v>
      </c>
      <c r="C460" s="47">
        <f t="shared" ref="C460" si="224">SUM(C461:C463)</f>
        <v>1567036</v>
      </c>
      <c r="D460" s="47">
        <f t="shared" ref="D460" si="225">SUM(D461:D463)</f>
        <v>490000</v>
      </c>
      <c r="E460" s="47">
        <f t="shared" ref="E460" si="226">SUM(E461:E463)</f>
        <v>600000</v>
      </c>
      <c r="F460" s="74">
        <f t="shared" ref="F460" si="227">SUM(F461:F463)</f>
        <v>581000</v>
      </c>
    </row>
    <row r="461" spans="1:6" x14ac:dyDescent="0.2">
      <c r="A461" s="4" t="s">
        <v>7</v>
      </c>
      <c r="B461" s="48">
        <f>B450</f>
        <v>0</v>
      </c>
      <c r="C461" s="48">
        <f t="shared" ref="C461:F461" si="228">C450</f>
        <v>0</v>
      </c>
      <c r="D461" s="48">
        <f t="shared" si="228"/>
        <v>0</v>
      </c>
      <c r="E461" s="48">
        <f t="shared" si="228"/>
        <v>0</v>
      </c>
      <c r="F461" s="49">
        <f t="shared" si="228"/>
        <v>200000</v>
      </c>
    </row>
    <row r="462" spans="1:6" x14ac:dyDescent="0.2">
      <c r="A462" s="4" t="s">
        <v>6</v>
      </c>
      <c r="B462" s="50">
        <f>B414+B430+B440+B451+B458</f>
        <v>824500</v>
      </c>
      <c r="C462" s="50">
        <f t="shared" ref="C462:F462" si="229">C414+C430+C440+C451+C458</f>
        <v>1078080</v>
      </c>
      <c r="D462" s="50">
        <f t="shared" si="229"/>
        <v>0</v>
      </c>
      <c r="E462" s="50">
        <f t="shared" si="229"/>
        <v>0</v>
      </c>
      <c r="F462" s="51">
        <f t="shared" si="229"/>
        <v>0</v>
      </c>
    </row>
    <row r="463" spans="1:6" ht="15" thickBot="1" x14ac:dyDescent="0.25">
      <c r="A463" s="64" t="s">
        <v>96</v>
      </c>
      <c r="B463" s="50">
        <f>B415+B431+B441+B452+B459</f>
        <v>1336500</v>
      </c>
      <c r="C463" s="50">
        <f t="shared" ref="C463:F463" si="230">C415+C431+C441+C452+C459</f>
        <v>488956</v>
      </c>
      <c r="D463" s="50">
        <f t="shared" si="230"/>
        <v>490000</v>
      </c>
      <c r="E463" s="50">
        <f t="shared" si="230"/>
        <v>600000</v>
      </c>
      <c r="F463" s="51">
        <f t="shared" si="230"/>
        <v>381000</v>
      </c>
    </row>
    <row r="464" spans="1:6" ht="15.75" thickBot="1" x14ac:dyDescent="0.3">
      <c r="A464" s="65" t="s">
        <v>0</v>
      </c>
      <c r="B464" s="19"/>
      <c r="C464" s="19"/>
      <c r="D464" s="19"/>
      <c r="E464" s="19"/>
      <c r="F464" s="26"/>
    </row>
    <row r="465" spans="1:6" x14ac:dyDescent="0.2">
      <c r="A465" s="22"/>
      <c r="B465" s="70">
        <f>B466</f>
        <v>0</v>
      </c>
      <c r="C465" s="70">
        <f t="shared" ref="C465" si="231">C466</f>
        <v>0</v>
      </c>
      <c r="D465" s="70">
        <f t="shared" ref="D465" si="232">D466</f>
        <v>0</v>
      </c>
      <c r="E465" s="70">
        <f t="shared" ref="E465" si="233">E466</f>
        <v>0</v>
      </c>
      <c r="F465" s="75">
        <f t="shared" ref="F465" si="234">F466</f>
        <v>0</v>
      </c>
    </row>
    <row r="466" spans="1:6" ht="13.5" thickBot="1" x14ac:dyDescent="0.25">
      <c r="A466" s="4" t="s">
        <v>7</v>
      </c>
      <c r="B466" s="36">
        <v>0</v>
      </c>
      <c r="C466" s="36">
        <v>0</v>
      </c>
      <c r="D466" s="36">
        <v>0</v>
      </c>
      <c r="E466" s="36">
        <v>0</v>
      </c>
      <c r="F466" s="28">
        <v>0</v>
      </c>
    </row>
    <row r="467" spans="1:6" ht="15" x14ac:dyDescent="0.25">
      <c r="A467" s="3" t="s">
        <v>9</v>
      </c>
      <c r="B467" s="56">
        <f>B468</f>
        <v>0</v>
      </c>
      <c r="C467" s="56">
        <f t="shared" ref="C467" si="235">C468</f>
        <v>0</v>
      </c>
      <c r="D467" s="56">
        <f t="shared" ref="D467" si="236">D468</f>
        <v>0</v>
      </c>
      <c r="E467" s="56">
        <f t="shared" ref="E467" si="237">E468</f>
        <v>0</v>
      </c>
      <c r="F467" s="57">
        <f t="shared" ref="F467" si="238">F468</f>
        <v>0</v>
      </c>
    </row>
    <row r="468" spans="1:6" ht="13.5" thickBot="1" x14ac:dyDescent="0.25">
      <c r="A468" s="5" t="s">
        <v>7</v>
      </c>
      <c r="B468" s="44">
        <f>B466</f>
        <v>0</v>
      </c>
      <c r="C468" s="44">
        <f t="shared" ref="C468:F468" si="239">C466</f>
        <v>0</v>
      </c>
      <c r="D468" s="44">
        <f t="shared" si="239"/>
        <v>0</v>
      </c>
      <c r="E468" s="44">
        <f t="shared" si="239"/>
        <v>0</v>
      </c>
      <c r="F468" s="45">
        <f t="shared" si="239"/>
        <v>0</v>
      </c>
    </row>
    <row r="469" spans="1:6" ht="13.5" thickBot="1" x14ac:dyDescent="0.25">
      <c r="A469" s="6" t="s">
        <v>10</v>
      </c>
      <c r="B469" s="58">
        <f>SUM(B470:B472)</f>
        <v>2161000</v>
      </c>
      <c r="C469" s="58">
        <f t="shared" ref="C469" si="240">SUM(C470:C472)</f>
        <v>1567036</v>
      </c>
      <c r="D469" s="58">
        <f t="shared" ref="D469" si="241">SUM(D470:D472)</f>
        <v>490000</v>
      </c>
      <c r="E469" s="58">
        <f t="shared" ref="E469" si="242">SUM(E470:E472)</f>
        <v>600000</v>
      </c>
      <c r="F469" s="59">
        <f t="shared" ref="F469" si="243">SUM(F470:F472)</f>
        <v>581000</v>
      </c>
    </row>
    <row r="470" spans="1:6" x14ac:dyDescent="0.2">
      <c r="A470" s="20" t="s">
        <v>7</v>
      </c>
      <c r="B470" s="67">
        <f>B461+B468</f>
        <v>0</v>
      </c>
      <c r="C470" s="67">
        <f t="shared" ref="C470:F470" si="244">C461+C468</f>
        <v>0</v>
      </c>
      <c r="D470" s="67">
        <f t="shared" si="244"/>
        <v>0</v>
      </c>
      <c r="E470" s="67">
        <f t="shared" si="244"/>
        <v>0</v>
      </c>
      <c r="F470" s="68">
        <f t="shared" si="244"/>
        <v>200000</v>
      </c>
    </row>
    <row r="471" spans="1:6" x14ac:dyDescent="0.2">
      <c r="A471" s="4" t="s">
        <v>6</v>
      </c>
      <c r="B471" s="42">
        <f>B462</f>
        <v>824500</v>
      </c>
      <c r="C471" s="42">
        <f t="shared" ref="C471:F471" si="245">C462</f>
        <v>1078080</v>
      </c>
      <c r="D471" s="42">
        <f t="shared" si="245"/>
        <v>0</v>
      </c>
      <c r="E471" s="42">
        <f t="shared" si="245"/>
        <v>0</v>
      </c>
      <c r="F471" s="43">
        <f t="shared" si="245"/>
        <v>0</v>
      </c>
    </row>
    <row r="472" spans="1:6" ht="15" thickBot="1" x14ac:dyDescent="0.25">
      <c r="A472" s="69" t="s">
        <v>96</v>
      </c>
      <c r="B472" s="44">
        <f>B463</f>
        <v>1336500</v>
      </c>
      <c r="C472" s="44">
        <f t="shared" ref="C472:F472" si="246">C463</f>
        <v>488956</v>
      </c>
      <c r="D472" s="44">
        <f t="shared" si="246"/>
        <v>490000</v>
      </c>
      <c r="E472" s="44">
        <f t="shared" si="246"/>
        <v>600000</v>
      </c>
      <c r="F472" s="45">
        <f t="shared" si="246"/>
        <v>381000</v>
      </c>
    </row>
    <row r="475" spans="1:6" ht="15.75" x14ac:dyDescent="0.25">
      <c r="A475" s="27" t="s">
        <v>91</v>
      </c>
    </row>
    <row r="476" spans="1:6" ht="13.5" thickBot="1" x14ac:dyDescent="0.25"/>
    <row r="477" spans="1:6" x14ac:dyDescent="0.2">
      <c r="A477" s="8"/>
      <c r="B477" s="9">
        <v>2017</v>
      </c>
      <c r="C477" s="9">
        <v>2018</v>
      </c>
      <c r="D477" s="9">
        <v>2019</v>
      </c>
      <c r="E477" s="9">
        <v>2020</v>
      </c>
      <c r="F477" s="14">
        <v>2021</v>
      </c>
    </row>
    <row r="478" spans="1:6" ht="13.5" thickBot="1" x14ac:dyDescent="0.25">
      <c r="A478" s="10"/>
      <c r="B478" s="11" t="s">
        <v>11</v>
      </c>
      <c r="C478" s="11" t="s">
        <v>11</v>
      </c>
      <c r="D478" s="11" t="s">
        <v>11</v>
      </c>
      <c r="E478" s="11" t="s">
        <v>11</v>
      </c>
      <c r="F478" s="13" t="s">
        <v>11</v>
      </c>
    </row>
    <row r="479" spans="1:6" ht="15.75" thickBot="1" x14ac:dyDescent="0.3">
      <c r="A479" s="15" t="s">
        <v>1</v>
      </c>
      <c r="B479" s="16"/>
      <c r="C479" s="16"/>
      <c r="D479" s="16"/>
      <c r="E479" s="16"/>
      <c r="F479" s="25"/>
    </row>
    <row r="480" spans="1:6" ht="15" x14ac:dyDescent="0.25">
      <c r="A480" s="97" t="s">
        <v>140</v>
      </c>
      <c r="B480" s="98"/>
      <c r="C480" s="98"/>
      <c r="D480" s="98"/>
      <c r="E480" s="98"/>
      <c r="F480" s="99"/>
    </row>
    <row r="481" spans="1:6" x14ac:dyDescent="0.2">
      <c r="A481" s="60" t="s">
        <v>103</v>
      </c>
      <c r="B481" s="62">
        <f>SUM(B482:B483)</f>
        <v>400000</v>
      </c>
      <c r="C481" s="62">
        <f t="shared" ref="C481:F481" si="247">SUM(C482:C483)</f>
        <v>252500</v>
      </c>
      <c r="D481" s="62">
        <f t="shared" si="247"/>
        <v>73500</v>
      </c>
      <c r="E481" s="62">
        <f t="shared" si="247"/>
        <v>107500</v>
      </c>
      <c r="F481" s="71">
        <f t="shared" si="247"/>
        <v>200000</v>
      </c>
    </row>
    <row r="482" spans="1:6" ht="14.25" x14ac:dyDescent="0.2">
      <c r="A482" s="61" t="s">
        <v>7</v>
      </c>
      <c r="B482" s="76">
        <v>400000</v>
      </c>
      <c r="C482" s="76">
        <v>2500</v>
      </c>
      <c r="D482" s="76">
        <v>73500</v>
      </c>
      <c r="E482" s="76">
        <v>107500</v>
      </c>
      <c r="F482" s="80">
        <v>200000</v>
      </c>
    </row>
    <row r="483" spans="1:6" ht="15" x14ac:dyDescent="0.25">
      <c r="A483" s="64" t="s">
        <v>96</v>
      </c>
      <c r="B483" s="16"/>
      <c r="C483" s="76">
        <v>250000</v>
      </c>
      <c r="D483" s="16"/>
      <c r="E483" s="16"/>
      <c r="F483" s="25"/>
    </row>
    <row r="484" spans="1:6" x14ac:dyDescent="0.2">
      <c r="A484" s="72" t="s">
        <v>104</v>
      </c>
      <c r="B484" s="63">
        <f>SUM(B485:B486)</f>
        <v>590000</v>
      </c>
      <c r="C484" s="63">
        <f t="shared" ref="C484:F484" si="248">SUM(C485:C486)</f>
        <v>0</v>
      </c>
      <c r="D484" s="63">
        <f t="shared" si="248"/>
        <v>0</v>
      </c>
      <c r="E484" s="63">
        <f t="shared" si="248"/>
        <v>0</v>
      </c>
      <c r="F484" s="73">
        <f t="shared" si="248"/>
        <v>0</v>
      </c>
    </row>
    <row r="485" spans="1:6" ht="15" x14ac:dyDescent="0.25">
      <c r="A485" s="61" t="s">
        <v>7</v>
      </c>
      <c r="B485" s="76">
        <v>88500</v>
      </c>
      <c r="C485" s="16"/>
      <c r="D485" s="16"/>
      <c r="E485" s="16"/>
      <c r="F485" s="25"/>
    </row>
    <row r="486" spans="1:6" ht="15" x14ac:dyDescent="0.25">
      <c r="A486" s="61" t="s">
        <v>6</v>
      </c>
      <c r="B486" s="76">
        <v>501500</v>
      </c>
      <c r="C486" s="16"/>
      <c r="D486" s="16"/>
      <c r="E486" s="16"/>
      <c r="F486" s="25"/>
    </row>
    <row r="487" spans="1:6" ht="15" x14ac:dyDescent="0.25">
      <c r="A487" s="23" t="s">
        <v>83</v>
      </c>
      <c r="B487" s="32">
        <f>SUM(B488:B489)</f>
        <v>990000</v>
      </c>
      <c r="C487" s="32">
        <f>SUM(C488:C489)</f>
        <v>2500</v>
      </c>
      <c r="D487" s="32">
        <f>SUM(D488:D489)</f>
        <v>73500</v>
      </c>
      <c r="E487" s="32">
        <f>SUM(E488:E489)</f>
        <v>107500</v>
      </c>
      <c r="F487" s="33">
        <f>SUM(F488:F489)</f>
        <v>200000</v>
      </c>
    </row>
    <row r="488" spans="1:6" x14ac:dyDescent="0.2">
      <c r="A488" s="61" t="s">
        <v>7</v>
      </c>
      <c r="B488" s="42">
        <f>B482+B485</f>
        <v>488500</v>
      </c>
      <c r="C488" s="42">
        <f>C482+C485</f>
        <v>2500</v>
      </c>
      <c r="D488" s="42">
        <f>D482+D485</f>
        <v>73500</v>
      </c>
      <c r="E488" s="42">
        <f>E482+E485</f>
        <v>107500</v>
      </c>
      <c r="F488" s="43">
        <f>F482+F485</f>
        <v>200000</v>
      </c>
    </row>
    <row r="489" spans="1:6" ht="13.5" thickBot="1" x14ac:dyDescent="0.25">
      <c r="A489" s="61" t="s">
        <v>6</v>
      </c>
      <c r="B489" s="42">
        <f>B486</f>
        <v>501500</v>
      </c>
      <c r="C489" s="42">
        <f>C486</f>
        <v>0</v>
      </c>
      <c r="D489" s="42">
        <f>D486</f>
        <v>0</v>
      </c>
      <c r="E489" s="42">
        <f>E486</f>
        <v>0</v>
      </c>
      <c r="F489" s="43">
        <f>F486</f>
        <v>0</v>
      </c>
    </row>
    <row r="490" spans="1:6" ht="15" x14ac:dyDescent="0.25">
      <c r="A490" s="97" t="s">
        <v>144</v>
      </c>
      <c r="B490" s="98"/>
      <c r="C490" s="98"/>
      <c r="D490" s="98"/>
      <c r="E490" s="98"/>
      <c r="F490" s="99"/>
    </row>
    <row r="491" spans="1:6" x14ac:dyDescent="0.2">
      <c r="A491" s="60" t="s">
        <v>105</v>
      </c>
      <c r="B491" s="62">
        <f>SUM(B492:B493)</f>
        <v>493000</v>
      </c>
      <c r="C491" s="62">
        <f t="shared" ref="C491:F491" si="249">SUM(C492:C493)</f>
        <v>0</v>
      </c>
      <c r="D491" s="62">
        <f t="shared" si="249"/>
        <v>0</v>
      </c>
      <c r="E491" s="62">
        <f t="shared" si="249"/>
        <v>0</v>
      </c>
      <c r="F491" s="71">
        <f t="shared" si="249"/>
        <v>0</v>
      </c>
    </row>
    <row r="492" spans="1:6" x14ac:dyDescent="0.2">
      <c r="A492" s="61" t="s">
        <v>7</v>
      </c>
      <c r="B492" s="42"/>
      <c r="C492" s="42"/>
      <c r="D492" s="42"/>
      <c r="E492" s="42"/>
      <c r="F492" s="43"/>
    </row>
    <row r="493" spans="1:6" x14ac:dyDescent="0.2">
      <c r="A493" s="61" t="s">
        <v>6</v>
      </c>
      <c r="B493" s="42">
        <v>493000</v>
      </c>
      <c r="C493" s="42"/>
      <c r="D493" s="42"/>
      <c r="E493" s="42"/>
      <c r="F493" s="43"/>
    </row>
    <row r="494" spans="1:6" x14ac:dyDescent="0.2">
      <c r="A494" s="72" t="s">
        <v>106</v>
      </c>
      <c r="B494" s="63">
        <f>SUM(B495:B496)</f>
        <v>320000</v>
      </c>
      <c r="C494" s="63">
        <f t="shared" ref="C494:F494" si="250">SUM(C495:C496)</f>
        <v>0</v>
      </c>
      <c r="D494" s="63">
        <f t="shared" si="250"/>
        <v>0</v>
      </c>
      <c r="E494" s="63">
        <f t="shared" si="250"/>
        <v>0</v>
      </c>
      <c r="F494" s="73">
        <f t="shared" si="250"/>
        <v>0</v>
      </c>
    </row>
    <row r="495" spans="1:6" x14ac:dyDescent="0.2">
      <c r="A495" s="61" t="s">
        <v>7</v>
      </c>
      <c r="B495" s="42">
        <v>70400</v>
      </c>
      <c r="C495" s="42"/>
      <c r="D495" s="42"/>
      <c r="E495" s="42"/>
      <c r="F495" s="43"/>
    </row>
    <row r="496" spans="1:6" x14ac:dyDescent="0.2">
      <c r="A496" s="61" t="s">
        <v>6</v>
      </c>
      <c r="B496" s="42">
        <v>249600</v>
      </c>
      <c r="C496" s="42"/>
      <c r="D496" s="42"/>
      <c r="E496" s="42"/>
      <c r="F496" s="43"/>
    </row>
    <row r="497" spans="1:6" x14ac:dyDescent="0.2">
      <c r="A497" s="72" t="s">
        <v>107</v>
      </c>
      <c r="B497" s="63">
        <f>SUM(B498:B499)</f>
        <v>50000</v>
      </c>
      <c r="C497" s="63">
        <f t="shared" ref="C497:F497" si="251">SUM(C498:C499)</f>
        <v>0</v>
      </c>
      <c r="D497" s="63">
        <f t="shared" si="251"/>
        <v>0</v>
      </c>
      <c r="E497" s="63">
        <f t="shared" si="251"/>
        <v>0</v>
      </c>
      <c r="F497" s="73">
        <f t="shared" si="251"/>
        <v>0</v>
      </c>
    </row>
    <row r="498" spans="1:6" x14ac:dyDescent="0.2">
      <c r="A498" s="61" t="s">
        <v>7</v>
      </c>
      <c r="B498" s="42">
        <v>50000</v>
      </c>
      <c r="C498" s="42"/>
      <c r="D498" s="42"/>
      <c r="E498" s="42"/>
      <c r="F498" s="43"/>
    </row>
    <row r="499" spans="1:6" x14ac:dyDescent="0.2">
      <c r="A499" s="61" t="s">
        <v>6</v>
      </c>
      <c r="B499" s="42"/>
      <c r="C499" s="42"/>
      <c r="D499" s="42"/>
      <c r="E499" s="42"/>
      <c r="F499" s="43"/>
    </row>
    <row r="500" spans="1:6" x14ac:dyDescent="0.2">
      <c r="A500" s="72" t="s">
        <v>108</v>
      </c>
      <c r="B500" s="63">
        <f>SUM(B501:B502)</f>
        <v>0</v>
      </c>
      <c r="C500" s="63">
        <f>SUM(C501:C503)</f>
        <v>272000</v>
      </c>
      <c r="D500" s="63">
        <f t="shared" ref="D500:F500" si="252">SUM(D501:D502)</f>
        <v>751000</v>
      </c>
      <c r="E500" s="63">
        <f t="shared" si="252"/>
        <v>337500</v>
      </c>
      <c r="F500" s="73">
        <f t="shared" si="252"/>
        <v>80000</v>
      </c>
    </row>
    <row r="501" spans="1:6" x14ac:dyDescent="0.2">
      <c r="A501" s="61" t="s">
        <v>7</v>
      </c>
      <c r="B501" s="42">
        <v>0</v>
      </c>
      <c r="C501" s="42">
        <v>10000</v>
      </c>
      <c r="D501" s="42">
        <v>351000</v>
      </c>
      <c r="E501" s="42">
        <v>187500</v>
      </c>
      <c r="F501" s="43">
        <v>80000</v>
      </c>
    </row>
    <row r="502" spans="1:6" x14ac:dyDescent="0.2">
      <c r="A502" s="61" t="s">
        <v>6</v>
      </c>
      <c r="B502" s="42"/>
      <c r="C502" s="42">
        <v>212000</v>
      </c>
      <c r="D502" s="42">
        <v>400000</v>
      </c>
      <c r="E502" s="42">
        <v>150000</v>
      </c>
      <c r="F502" s="43"/>
    </row>
    <row r="503" spans="1:6" x14ac:dyDescent="0.2">
      <c r="A503" s="61" t="s">
        <v>96</v>
      </c>
      <c r="B503" s="42"/>
      <c r="C503" s="42">
        <v>50000</v>
      </c>
      <c r="D503" s="42"/>
      <c r="E503" s="42"/>
      <c r="F503" s="43"/>
    </row>
    <row r="504" spans="1:6" ht="15" x14ac:dyDescent="0.25">
      <c r="A504" s="23" t="s">
        <v>145</v>
      </c>
      <c r="B504" s="32">
        <f>SUM(B505:B506)</f>
        <v>863000</v>
      </c>
      <c r="C504" s="32">
        <f>SUM(C505:C507)</f>
        <v>272000</v>
      </c>
      <c r="D504" s="32">
        <f t="shared" ref="D504:F504" si="253">SUM(D505:D507)</f>
        <v>751000</v>
      </c>
      <c r="E504" s="32">
        <f t="shared" si="253"/>
        <v>337500</v>
      </c>
      <c r="F504" s="33">
        <f t="shared" si="253"/>
        <v>80000</v>
      </c>
    </row>
    <row r="505" spans="1:6" x14ac:dyDescent="0.2">
      <c r="A505" s="61" t="s">
        <v>7</v>
      </c>
      <c r="B505" s="42">
        <f>B492+B495+B498+B501</f>
        <v>120400</v>
      </c>
      <c r="C505" s="42">
        <f t="shared" ref="C505:F506" si="254">C492+C495+C498+C501</f>
        <v>10000</v>
      </c>
      <c r="D505" s="42">
        <f t="shared" si="254"/>
        <v>351000</v>
      </c>
      <c r="E505" s="42">
        <f t="shared" si="254"/>
        <v>187500</v>
      </c>
      <c r="F505" s="43">
        <f t="shared" si="254"/>
        <v>80000</v>
      </c>
    </row>
    <row r="506" spans="1:6" x14ac:dyDescent="0.2">
      <c r="A506" s="61" t="s">
        <v>6</v>
      </c>
      <c r="B506" s="42">
        <f>B493+B496+B499+B502</f>
        <v>742600</v>
      </c>
      <c r="C506" s="42">
        <f t="shared" si="254"/>
        <v>212000</v>
      </c>
      <c r="D506" s="42">
        <f t="shared" si="254"/>
        <v>400000</v>
      </c>
      <c r="E506" s="42">
        <f t="shared" si="254"/>
        <v>150000</v>
      </c>
      <c r="F506" s="43">
        <f t="shared" si="254"/>
        <v>0</v>
      </c>
    </row>
    <row r="507" spans="1:6" ht="13.5" thickBot="1" x14ac:dyDescent="0.25">
      <c r="A507" s="61" t="s">
        <v>96</v>
      </c>
      <c r="B507" s="42"/>
      <c r="C507" s="42">
        <f>C503</f>
        <v>50000</v>
      </c>
      <c r="D507" s="42"/>
      <c r="E507" s="42"/>
      <c r="F507" s="43"/>
    </row>
    <row r="508" spans="1:6" ht="15" x14ac:dyDescent="0.25">
      <c r="A508" s="97" t="s">
        <v>170</v>
      </c>
      <c r="B508" s="98"/>
      <c r="C508" s="98"/>
      <c r="D508" s="98"/>
      <c r="E508" s="98"/>
      <c r="F508" s="99"/>
    </row>
    <row r="509" spans="1:6" x14ac:dyDescent="0.2">
      <c r="A509" s="60" t="s">
        <v>183</v>
      </c>
      <c r="B509" s="62">
        <f>SUM(B510:B511)</f>
        <v>0</v>
      </c>
      <c r="C509" s="62">
        <f t="shared" ref="C509:F509" si="255">SUM(C510:C511)</f>
        <v>0</v>
      </c>
      <c r="D509" s="62">
        <f t="shared" si="255"/>
        <v>0</v>
      </c>
      <c r="E509" s="62">
        <f t="shared" si="255"/>
        <v>0</v>
      </c>
      <c r="F509" s="71">
        <f t="shared" si="255"/>
        <v>5000</v>
      </c>
    </row>
    <row r="510" spans="1:6" x14ac:dyDescent="0.2">
      <c r="A510" s="61" t="s">
        <v>7</v>
      </c>
      <c r="B510" s="42"/>
      <c r="C510" s="42"/>
      <c r="D510" s="42"/>
      <c r="E510" s="42"/>
      <c r="F510" s="43">
        <v>5000</v>
      </c>
    </row>
    <row r="511" spans="1:6" x14ac:dyDescent="0.2">
      <c r="A511" s="61" t="s">
        <v>6</v>
      </c>
      <c r="B511" s="42">
        <v>0</v>
      </c>
      <c r="C511" s="42"/>
      <c r="D511" s="42"/>
      <c r="E511" s="42"/>
      <c r="F511" s="43"/>
    </row>
    <row r="512" spans="1:6" ht="15" x14ac:dyDescent="0.25">
      <c r="A512" s="23" t="s">
        <v>171</v>
      </c>
      <c r="B512" s="32">
        <f>SUM(B513:B514)</f>
        <v>0</v>
      </c>
      <c r="C512" s="32">
        <f t="shared" ref="C512:F512" si="256">SUM(C513:C514)</f>
        <v>0</v>
      </c>
      <c r="D512" s="32">
        <f t="shared" si="256"/>
        <v>0</v>
      </c>
      <c r="E512" s="32">
        <f t="shared" si="256"/>
        <v>0</v>
      </c>
      <c r="F512" s="33">
        <f t="shared" si="256"/>
        <v>5000</v>
      </c>
    </row>
    <row r="513" spans="1:6" x14ac:dyDescent="0.2">
      <c r="A513" s="61" t="s">
        <v>7</v>
      </c>
      <c r="B513" s="42">
        <f>B510</f>
        <v>0</v>
      </c>
      <c r="C513" s="42">
        <f t="shared" ref="C513:F514" si="257">C510</f>
        <v>0</v>
      </c>
      <c r="D513" s="42">
        <f t="shared" si="257"/>
        <v>0</v>
      </c>
      <c r="E513" s="42">
        <f t="shared" si="257"/>
        <v>0</v>
      </c>
      <c r="F513" s="43">
        <f t="shared" si="257"/>
        <v>5000</v>
      </c>
    </row>
    <row r="514" spans="1:6" ht="13.5" thickBot="1" x14ac:dyDescent="0.25">
      <c r="A514" s="61" t="s">
        <v>6</v>
      </c>
      <c r="B514" s="42">
        <f>B511</f>
        <v>0</v>
      </c>
      <c r="C514" s="42">
        <f t="shared" si="257"/>
        <v>0</v>
      </c>
      <c r="D514" s="42">
        <f t="shared" si="257"/>
        <v>0</v>
      </c>
      <c r="E514" s="42">
        <f t="shared" si="257"/>
        <v>0</v>
      </c>
      <c r="F514" s="43">
        <f t="shared" si="257"/>
        <v>0</v>
      </c>
    </row>
    <row r="515" spans="1:6" ht="15.75" thickBot="1" x14ac:dyDescent="0.3">
      <c r="A515" s="100" t="s">
        <v>172</v>
      </c>
      <c r="B515" s="101"/>
      <c r="C515" s="101"/>
      <c r="D515" s="101"/>
      <c r="E515" s="101"/>
      <c r="F515" s="102"/>
    </row>
    <row r="516" spans="1:6" x14ac:dyDescent="0.2">
      <c r="A516" s="60" t="s">
        <v>173</v>
      </c>
      <c r="B516" s="62">
        <f>SUM(B517:B518)</f>
        <v>0</v>
      </c>
      <c r="C516" s="62">
        <f t="shared" ref="C516:F516" si="258">SUM(C517:C518)</f>
        <v>85000</v>
      </c>
      <c r="D516" s="62">
        <f t="shared" si="258"/>
        <v>0</v>
      </c>
      <c r="E516" s="62">
        <f t="shared" si="258"/>
        <v>0</v>
      </c>
      <c r="F516" s="71">
        <f t="shared" si="258"/>
        <v>30000</v>
      </c>
    </row>
    <row r="517" spans="1:6" x14ac:dyDescent="0.2">
      <c r="A517" s="61" t="s">
        <v>7</v>
      </c>
      <c r="B517" s="24"/>
      <c r="C517" s="42">
        <v>85000</v>
      </c>
      <c r="D517" s="42"/>
      <c r="E517" s="42"/>
      <c r="F517" s="43">
        <v>30000</v>
      </c>
    </row>
    <row r="518" spans="1:6" x14ac:dyDescent="0.2">
      <c r="A518" s="61" t="s">
        <v>6</v>
      </c>
      <c r="B518" s="24"/>
      <c r="C518" s="42"/>
      <c r="D518" s="42"/>
      <c r="E518" s="42"/>
      <c r="F518" s="43"/>
    </row>
    <row r="519" spans="1:6" x14ac:dyDescent="0.2">
      <c r="A519" s="72" t="s">
        <v>174</v>
      </c>
      <c r="B519" s="63">
        <f>SUM(B520:B521)</f>
        <v>0</v>
      </c>
      <c r="C519" s="87">
        <f t="shared" ref="C519:F519" si="259">SUM(C520:C521)</f>
        <v>56500</v>
      </c>
      <c r="D519" s="87">
        <f t="shared" si="259"/>
        <v>40000</v>
      </c>
      <c r="E519" s="87">
        <f t="shared" si="259"/>
        <v>30000</v>
      </c>
      <c r="F519" s="88">
        <f t="shared" si="259"/>
        <v>20000</v>
      </c>
    </row>
    <row r="520" spans="1:6" x14ac:dyDescent="0.2">
      <c r="A520" s="61" t="s">
        <v>7</v>
      </c>
      <c r="B520" s="24"/>
      <c r="C520" s="42">
        <v>56500</v>
      </c>
      <c r="D520" s="42">
        <v>40000</v>
      </c>
      <c r="E520" s="42">
        <v>30000</v>
      </c>
      <c r="F520" s="43">
        <v>20000</v>
      </c>
    </row>
    <row r="521" spans="1:6" x14ac:dyDescent="0.2">
      <c r="A521" s="61" t="s">
        <v>6</v>
      </c>
      <c r="B521" s="24"/>
      <c r="C521" s="24"/>
      <c r="D521" s="24"/>
      <c r="E521" s="24"/>
      <c r="F521" s="25"/>
    </row>
    <row r="522" spans="1:6" ht="15" x14ac:dyDescent="0.25">
      <c r="A522" s="23" t="s">
        <v>175</v>
      </c>
      <c r="B522" s="32">
        <f>SUM(B523:B524)</f>
        <v>0</v>
      </c>
      <c r="C522" s="32">
        <f t="shared" ref="C522:F522" si="260">SUM(C523:C524)</f>
        <v>141500</v>
      </c>
      <c r="D522" s="32">
        <f t="shared" si="260"/>
        <v>40000</v>
      </c>
      <c r="E522" s="32">
        <f t="shared" si="260"/>
        <v>30000</v>
      </c>
      <c r="F522" s="33">
        <f t="shared" si="260"/>
        <v>50000</v>
      </c>
    </row>
    <row r="523" spans="1:6" x14ac:dyDescent="0.2">
      <c r="A523" s="61" t="s">
        <v>7</v>
      </c>
      <c r="B523" s="42">
        <f>B517+B520</f>
        <v>0</v>
      </c>
      <c r="C523" s="42">
        <f>C517+C520</f>
        <v>141500</v>
      </c>
      <c r="D523" s="42">
        <f t="shared" ref="D523:F524" si="261">D517+D520</f>
        <v>40000</v>
      </c>
      <c r="E523" s="42">
        <f t="shared" si="261"/>
        <v>30000</v>
      </c>
      <c r="F523" s="43">
        <f t="shared" si="261"/>
        <v>50000</v>
      </c>
    </row>
    <row r="524" spans="1:6" ht="13.5" thickBot="1" x14ac:dyDescent="0.25">
      <c r="A524" s="61" t="s">
        <v>6</v>
      </c>
      <c r="B524" s="44">
        <f>B518+B521</f>
        <v>0</v>
      </c>
      <c r="C524" s="44">
        <f>C518+C521</f>
        <v>0</v>
      </c>
      <c r="D524" s="44">
        <f t="shared" si="261"/>
        <v>0</v>
      </c>
      <c r="E524" s="44">
        <f t="shared" si="261"/>
        <v>0</v>
      </c>
      <c r="F524" s="45">
        <f t="shared" si="261"/>
        <v>0</v>
      </c>
    </row>
    <row r="525" spans="1:6" ht="15" x14ac:dyDescent="0.25">
      <c r="A525" s="97" t="s">
        <v>158</v>
      </c>
      <c r="B525" s="98"/>
      <c r="C525" s="98"/>
      <c r="D525" s="98"/>
      <c r="E525" s="98"/>
      <c r="F525" s="99"/>
    </row>
    <row r="526" spans="1:6" x14ac:dyDescent="0.2">
      <c r="A526" s="60" t="s">
        <v>176</v>
      </c>
      <c r="B526" s="62">
        <f>SUM(B527:B528)</f>
        <v>0</v>
      </c>
      <c r="C526" s="89">
        <f t="shared" ref="C526:F526" si="262">SUM(C527:C528)</f>
        <v>145000</v>
      </c>
      <c r="D526" s="62">
        <f t="shared" si="262"/>
        <v>70000</v>
      </c>
      <c r="E526" s="62">
        <f t="shared" si="262"/>
        <v>0</v>
      </c>
      <c r="F526" s="71">
        <f t="shared" si="262"/>
        <v>0</v>
      </c>
    </row>
    <row r="527" spans="1:6" x14ac:dyDescent="0.2">
      <c r="A527" s="61" t="s">
        <v>7</v>
      </c>
      <c r="B527" s="42"/>
      <c r="C527" s="42">
        <v>145000</v>
      </c>
      <c r="D527" s="24">
        <v>70000</v>
      </c>
      <c r="E527" s="24"/>
      <c r="F527" s="25"/>
    </row>
    <row r="528" spans="1:6" x14ac:dyDescent="0.2">
      <c r="A528" s="61" t="s">
        <v>6</v>
      </c>
      <c r="B528" s="42"/>
      <c r="C528" s="24"/>
      <c r="D528" s="24"/>
      <c r="E528" s="24"/>
      <c r="F528" s="25"/>
    </row>
    <row r="529" spans="1:6" x14ac:dyDescent="0.2">
      <c r="A529" s="72" t="s">
        <v>177</v>
      </c>
      <c r="B529" s="63">
        <f>SUM(B530:B531)</f>
        <v>250000</v>
      </c>
      <c r="C529" s="63">
        <f t="shared" ref="C529:F529" si="263">SUM(C530:C531)</f>
        <v>0</v>
      </c>
      <c r="D529" s="63">
        <f t="shared" si="263"/>
        <v>40000</v>
      </c>
      <c r="E529" s="63">
        <f t="shared" si="263"/>
        <v>120000</v>
      </c>
      <c r="F529" s="73">
        <f t="shared" si="263"/>
        <v>0</v>
      </c>
    </row>
    <row r="530" spans="1:6" x14ac:dyDescent="0.2">
      <c r="A530" s="61" t="s">
        <v>7</v>
      </c>
      <c r="B530" s="42">
        <v>250000</v>
      </c>
      <c r="C530" s="24"/>
      <c r="D530" s="42">
        <v>40000</v>
      </c>
      <c r="E530" s="42">
        <v>120000</v>
      </c>
      <c r="F530" s="25"/>
    </row>
    <row r="531" spans="1:6" x14ac:dyDescent="0.2">
      <c r="A531" s="61" t="s">
        <v>6</v>
      </c>
      <c r="B531" s="42"/>
      <c r="C531" s="24"/>
      <c r="D531" s="24"/>
      <c r="E531" s="24"/>
      <c r="F531" s="25"/>
    </row>
    <row r="532" spans="1:6" x14ac:dyDescent="0.2">
      <c r="A532" s="60" t="s">
        <v>178</v>
      </c>
      <c r="B532" s="62">
        <f>SUM(B533:B534)</f>
        <v>0</v>
      </c>
      <c r="C532" s="62">
        <f t="shared" ref="C532:F532" si="264">SUM(C533:C534)</f>
        <v>0</v>
      </c>
      <c r="D532" s="62">
        <f t="shared" si="264"/>
        <v>0</v>
      </c>
      <c r="E532" s="62">
        <f t="shared" si="264"/>
        <v>55000</v>
      </c>
      <c r="F532" s="71">
        <f t="shared" si="264"/>
        <v>60000</v>
      </c>
    </row>
    <row r="533" spans="1:6" x14ac:dyDescent="0.2">
      <c r="A533" s="61" t="s">
        <v>7</v>
      </c>
      <c r="B533" s="42">
        <v>0</v>
      </c>
      <c r="C533" s="42"/>
      <c r="D533" s="42"/>
      <c r="E533" s="42">
        <v>55000</v>
      </c>
      <c r="F533" s="43">
        <v>60000</v>
      </c>
    </row>
    <row r="534" spans="1:6" x14ac:dyDescent="0.2">
      <c r="A534" s="61" t="s">
        <v>6</v>
      </c>
      <c r="B534" s="42"/>
      <c r="C534" s="24"/>
      <c r="D534" s="24"/>
      <c r="E534" s="24"/>
      <c r="F534" s="25"/>
    </row>
    <row r="535" spans="1:6" x14ac:dyDescent="0.2">
      <c r="A535" s="60" t="s">
        <v>179</v>
      </c>
      <c r="B535" s="62">
        <f>SUM(B536:B537)</f>
        <v>120000</v>
      </c>
      <c r="C535" s="62">
        <f t="shared" ref="C535:F535" si="265">SUM(C536:C537)</f>
        <v>0</v>
      </c>
      <c r="D535" s="62">
        <f t="shared" si="265"/>
        <v>0</v>
      </c>
      <c r="E535" s="62">
        <f t="shared" si="265"/>
        <v>0</v>
      </c>
      <c r="F535" s="71">
        <f t="shared" si="265"/>
        <v>0</v>
      </c>
    </row>
    <row r="536" spans="1:6" x14ac:dyDescent="0.2">
      <c r="A536" s="61" t="s">
        <v>7</v>
      </c>
      <c r="B536" s="42">
        <v>120000</v>
      </c>
      <c r="C536" s="24"/>
      <c r="D536" s="24"/>
      <c r="E536" s="24"/>
      <c r="F536" s="25"/>
    </row>
    <row r="537" spans="1:6" x14ac:dyDescent="0.2">
      <c r="A537" s="61" t="s">
        <v>6</v>
      </c>
      <c r="B537" s="42"/>
      <c r="C537" s="24"/>
      <c r="D537" s="24"/>
      <c r="E537" s="24"/>
      <c r="F537" s="25"/>
    </row>
    <row r="538" spans="1:6" ht="15" x14ac:dyDescent="0.25">
      <c r="A538" s="23" t="s">
        <v>76</v>
      </c>
      <c r="B538" s="32">
        <f>SUM(B539:B540)</f>
        <v>370000</v>
      </c>
      <c r="C538" s="32">
        <f t="shared" ref="C538:F538" si="266">SUM(C539:C540)</f>
        <v>145000</v>
      </c>
      <c r="D538" s="32">
        <f t="shared" si="266"/>
        <v>110000</v>
      </c>
      <c r="E538" s="32">
        <f t="shared" si="266"/>
        <v>175000</v>
      </c>
      <c r="F538" s="33">
        <f t="shared" si="266"/>
        <v>60000</v>
      </c>
    </row>
    <row r="539" spans="1:6" x14ac:dyDescent="0.2">
      <c r="A539" s="61" t="s">
        <v>7</v>
      </c>
      <c r="B539" s="42">
        <f>B527+B530+B533+B536</f>
        <v>370000</v>
      </c>
      <c r="C539" s="42">
        <f>C527+C530+C533+C536</f>
        <v>145000</v>
      </c>
      <c r="D539" s="42">
        <f t="shared" ref="D539:F540" si="267">D527+D530+D533+D536</f>
        <v>110000</v>
      </c>
      <c r="E539" s="42">
        <f t="shared" si="267"/>
        <v>175000</v>
      </c>
      <c r="F539" s="43">
        <f t="shared" si="267"/>
        <v>60000</v>
      </c>
    </row>
    <row r="540" spans="1:6" ht="13.5" thickBot="1" x14ac:dyDescent="0.25">
      <c r="A540" s="61" t="s">
        <v>6</v>
      </c>
      <c r="B540" s="42">
        <f>B528+B531+B534+B537</f>
        <v>0</v>
      </c>
      <c r="C540" s="42">
        <f>C528+C531+C534+C537</f>
        <v>0</v>
      </c>
      <c r="D540" s="42">
        <f t="shared" si="267"/>
        <v>0</v>
      </c>
      <c r="E540" s="42">
        <f t="shared" si="267"/>
        <v>0</v>
      </c>
      <c r="F540" s="43">
        <f t="shared" si="267"/>
        <v>0</v>
      </c>
    </row>
    <row r="541" spans="1:6" ht="15" x14ac:dyDescent="0.25">
      <c r="A541" s="97" t="s">
        <v>180</v>
      </c>
      <c r="B541" s="98"/>
      <c r="C541" s="98"/>
      <c r="D541" s="98"/>
      <c r="E541" s="98"/>
      <c r="F541" s="99"/>
    </row>
    <row r="542" spans="1:6" x14ac:dyDescent="0.2">
      <c r="A542" s="60" t="s">
        <v>181</v>
      </c>
      <c r="B542" s="62">
        <f>SUM(B543:B544)</f>
        <v>0</v>
      </c>
      <c r="C542" s="62">
        <f t="shared" ref="C542:F542" si="268">SUM(C543:C544)</f>
        <v>11000</v>
      </c>
      <c r="D542" s="62">
        <f t="shared" si="268"/>
        <v>0</v>
      </c>
      <c r="E542" s="62">
        <f t="shared" si="268"/>
        <v>0</v>
      </c>
      <c r="F542" s="71">
        <f t="shared" si="268"/>
        <v>5000</v>
      </c>
    </row>
    <row r="543" spans="1:6" x14ac:dyDescent="0.2">
      <c r="A543" s="61" t="s">
        <v>7</v>
      </c>
      <c r="B543" s="42"/>
      <c r="C543" s="42">
        <v>11000</v>
      </c>
      <c r="D543" s="42"/>
      <c r="E543" s="42"/>
      <c r="F543" s="43">
        <v>5000</v>
      </c>
    </row>
    <row r="544" spans="1:6" x14ac:dyDescent="0.2">
      <c r="A544" s="61" t="s">
        <v>6</v>
      </c>
      <c r="B544" s="42">
        <v>0</v>
      </c>
      <c r="C544" s="42"/>
      <c r="D544" s="42"/>
      <c r="E544" s="42"/>
      <c r="F544" s="43"/>
    </row>
    <row r="545" spans="1:6" ht="15" x14ac:dyDescent="0.25">
      <c r="A545" s="23" t="s">
        <v>182</v>
      </c>
      <c r="B545" s="32">
        <f>SUM(B546:B547)</f>
        <v>0</v>
      </c>
      <c r="C545" s="32">
        <f t="shared" ref="C545:F545" si="269">SUM(C546:C547)</f>
        <v>11000</v>
      </c>
      <c r="D545" s="32">
        <f t="shared" si="269"/>
        <v>0</v>
      </c>
      <c r="E545" s="32">
        <f t="shared" si="269"/>
        <v>0</v>
      </c>
      <c r="F545" s="33">
        <f t="shared" si="269"/>
        <v>5000</v>
      </c>
    </row>
    <row r="546" spans="1:6" x14ac:dyDescent="0.2">
      <c r="A546" s="61" t="s">
        <v>7</v>
      </c>
      <c r="B546" s="42">
        <f>B543</f>
        <v>0</v>
      </c>
      <c r="C546" s="42">
        <f t="shared" ref="C546:F547" si="270">C543</f>
        <v>11000</v>
      </c>
      <c r="D546" s="42">
        <f t="shared" si="270"/>
        <v>0</v>
      </c>
      <c r="E546" s="42">
        <f t="shared" si="270"/>
        <v>0</v>
      </c>
      <c r="F546" s="43">
        <f t="shared" si="270"/>
        <v>5000</v>
      </c>
    </row>
    <row r="547" spans="1:6" x14ac:dyDescent="0.2">
      <c r="A547" s="61" t="s">
        <v>6</v>
      </c>
      <c r="B547" s="42">
        <f>B544</f>
        <v>0</v>
      </c>
      <c r="C547" s="42">
        <f t="shared" si="270"/>
        <v>0</v>
      </c>
      <c r="D547" s="42">
        <f t="shared" si="270"/>
        <v>0</v>
      </c>
      <c r="E547" s="42">
        <f t="shared" si="270"/>
        <v>0</v>
      </c>
      <c r="F547" s="43">
        <f t="shared" si="270"/>
        <v>0</v>
      </c>
    </row>
    <row r="548" spans="1:6" ht="15.75" thickBot="1" x14ac:dyDescent="0.3">
      <c r="A548" s="90" t="s">
        <v>8</v>
      </c>
      <c r="B548" s="91">
        <f>SUM(B549:B551)</f>
        <v>2223000</v>
      </c>
      <c r="C548" s="91">
        <f t="shared" ref="C548:F548" si="271">SUM(C549:C551)</f>
        <v>822000</v>
      </c>
      <c r="D548" s="91">
        <f t="shared" si="271"/>
        <v>974500</v>
      </c>
      <c r="E548" s="91">
        <f t="shared" si="271"/>
        <v>650000</v>
      </c>
      <c r="F548" s="92">
        <f t="shared" si="271"/>
        <v>400000</v>
      </c>
    </row>
    <row r="549" spans="1:6" x14ac:dyDescent="0.2">
      <c r="A549" s="61" t="s">
        <v>7</v>
      </c>
      <c r="B549" s="48">
        <f>B488+B505+B539+B513</f>
        <v>978900</v>
      </c>
      <c r="C549" s="48">
        <f>C488+C505+C513+C523+C539+C546</f>
        <v>310000</v>
      </c>
      <c r="D549" s="48">
        <f t="shared" ref="D549:F550" si="272">D488+D505+D513+D523+D539+D546</f>
        <v>574500</v>
      </c>
      <c r="E549" s="48">
        <f t="shared" si="272"/>
        <v>500000</v>
      </c>
      <c r="F549" s="49">
        <f t="shared" si="272"/>
        <v>400000</v>
      </c>
    </row>
    <row r="550" spans="1:6" x14ac:dyDescent="0.2">
      <c r="A550" s="61" t="s">
        <v>6</v>
      </c>
      <c r="B550" s="50">
        <f>B489+B506+B523+B540+B514</f>
        <v>1244100</v>
      </c>
      <c r="C550" s="50">
        <f>C489+C506+C514+C524+C540+C547</f>
        <v>212000</v>
      </c>
      <c r="D550" s="50">
        <f t="shared" si="272"/>
        <v>400000</v>
      </c>
      <c r="E550" s="50">
        <f t="shared" si="272"/>
        <v>150000</v>
      </c>
      <c r="F550" s="51">
        <f t="shared" si="272"/>
        <v>0</v>
      </c>
    </row>
    <row r="551" spans="1:6" ht="15" thickBot="1" x14ac:dyDescent="0.25">
      <c r="A551" s="64" t="s">
        <v>96</v>
      </c>
      <c r="B551" s="50">
        <f>B524</f>
        <v>0</v>
      </c>
      <c r="C551" s="50">
        <f>C483+C503</f>
        <v>300000</v>
      </c>
      <c r="D551" s="50">
        <f>D524</f>
        <v>0</v>
      </c>
      <c r="E551" s="50">
        <f>E524</f>
        <v>0</v>
      </c>
      <c r="F551" s="51">
        <f>F524</f>
        <v>0</v>
      </c>
    </row>
    <row r="552" spans="1:6" ht="15.75" thickBot="1" x14ac:dyDescent="0.3">
      <c r="A552" s="65" t="s">
        <v>0</v>
      </c>
      <c r="B552" s="19"/>
      <c r="C552" s="19"/>
      <c r="D552" s="19"/>
      <c r="E552" s="19"/>
      <c r="F552" s="26"/>
    </row>
    <row r="553" spans="1:6" x14ac:dyDescent="0.2">
      <c r="A553" s="22"/>
      <c r="B553" s="70">
        <f>B554</f>
        <v>0</v>
      </c>
      <c r="C553" s="70">
        <f t="shared" ref="C553:F553" si="273">C554</f>
        <v>0</v>
      </c>
      <c r="D553" s="70">
        <f t="shared" si="273"/>
        <v>0</v>
      </c>
      <c r="E553" s="70">
        <f t="shared" si="273"/>
        <v>0</v>
      </c>
      <c r="F553" s="75">
        <f t="shared" si="273"/>
        <v>0</v>
      </c>
    </row>
    <row r="554" spans="1:6" ht="13.5" thickBot="1" x14ac:dyDescent="0.25">
      <c r="A554" s="61" t="s">
        <v>7</v>
      </c>
      <c r="B554" s="36"/>
      <c r="C554" s="36"/>
      <c r="D554" s="36"/>
      <c r="E554" s="36"/>
      <c r="F554" s="28"/>
    </row>
    <row r="555" spans="1:6" ht="15" x14ac:dyDescent="0.25">
      <c r="A555" s="3" t="s">
        <v>9</v>
      </c>
      <c r="B555" s="56">
        <f>B556</f>
        <v>0</v>
      </c>
      <c r="C555" s="56">
        <f t="shared" ref="C555:F555" si="274">C556</f>
        <v>0</v>
      </c>
      <c r="D555" s="56">
        <f t="shared" si="274"/>
        <v>0</v>
      </c>
      <c r="E555" s="56">
        <f t="shared" si="274"/>
        <v>0</v>
      </c>
      <c r="F555" s="57">
        <f t="shared" si="274"/>
        <v>0</v>
      </c>
    </row>
    <row r="556" spans="1:6" ht="13.5" thickBot="1" x14ac:dyDescent="0.25">
      <c r="A556" s="66" t="s">
        <v>7</v>
      </c>
      <c r="B556" s="44">
        <f>B554</f>
        <v>0</v>
      </c>
      <c r="C556" s="44">
        <f t="shared" ref="C556:F556" si="275">C554</f>
        <v>0</v>
      </c>
      <c r="D556" s="44">
        <f t="shared" si="275"/>
        <v>0</v>
      </c>
      <c r="E556" s="44">
        <f t="shared" si="275"/>
        <v>0</v>
      </c>
      <c r="F556" s="45">
        <f t="shared" si="275"/>
        <v>0</v>
      </c>
    </row>
    <row r="557" spans="1:6" ht="13.5" thickBot="1" x14ac:dyDescent="0.25">
      <c r="A557" s="6" t="s">
        <v>10</v>
      </c>
      <c r="B557" s="58">
        <f>SUM(B558:B560)</f>
        <v>2223000</v>
      </c>
      <c r="C557" s="58">
        <f t="shared" ref="C557:F557" si="276">SUM(C558:C560)</f>
        <v>822000</v>
      </c>
      <c r="D557" s="58">
        <f t="shared" si="276"/>
        <v>974500</v>
      </c>
      <c r="E557" s="58">
        <f t="shared" si="276"/>
        <v>650000</v>
      </c>
      <c r="F557" s="59">
        <f t="shared" si="276"/>
        <v>400000</v>
      </c>
    </row>
    <row r="558" spans="1:6" x14ac:dyDescent="0.2">
      <c r="A558" s="83" t="s">
        <v>7</v>
      </c>
      <c r="B558" s="67">
        <f>B549+B556</f>
        <v>978900</v>
      </c>
      <c r="C558" s="67">
        <f t="shared" ref="C558:F558" si="277">C549+C556</f>
        <v>310000</v>
      </c>
      <c r="D558" s="67">
        <f t="shared" si="277"/>
        <v>574500</v>
      </c>
      <c r="E558" s="67">
        <f t="shared" si="277"/>
        <v>500000</v>
      </c>
      <c r="F558" s="68">
        <f t="shared" si="277"/>
        <v>400000</v>
      </c>
    </row>
    <row r="559" spans="1:6" x14ac:dyDescent="0.2">
      <c r="A559" s="61" t="s">
        <v>6</v>
      </c>
      <c r="B559" s="42">
        <f>B550</f>
        <v>1244100</v>
      </c>
      <c r="C559" s="42">
        <f t="shared" ref="C559:F560" si="278">C550</f>
        <v>212000</v>
      </c>
      <c r="D559" s="42">
        <f t="shared" si="278"/>
        <v>400000</v>
      </c>
      <c r="E559" s="42">
        <f t="shared" si="278"/>
        <v>150000</v>
      </c>
      <c r="F559" s="43">
        <f t="shared" si="278"/>
        <v>0</v>
      </c>
    </row>
    <row r="560" spans="1:6" ht="15" thickBot="1" x14ac:dyDescent="0.25">
      <c r="A560" s="69" t="s">
        <v>96</v>
      </c>
      <c r="B560" s="44">
        <f>B551</f>
        <v>0</v>
      </c>
      <c r="C560" s="44">
        <f t="shared" si="278"/>
        <v>300000</v>
      </c>
      <c r="D560" s="44">
        <f t="shared" si="278"/>
        <v>0</v>
      </c>
      <c r="E560" s="44">
        <f t="shared" si="278"/>
        <v>0</v>
      </c>
      <c r="F560" s="45">
        <f t="shared" si="278"/>
        <v>0</v>
      </c>
    </row>
    <row r="563" spans="1:6" ht="15.75" x14ac:dyDescent="0.25">
      <c r="A563" s="27" t="s">
        <v>92</v>
      </c>
    </row>
    <row r="564" spans="1:6" ht="13.5" thickBot="1" x14ac:dyDescent="0.25"/>
    <row r="565" spans="1:6" x14ac:dyDescent="0.2">
      <c r="A565" s="8"/>
      <c r="B565" s="9">
        <v>2017</v>
      </c>
      <c r="C565" s="9">
        <v>2018</v>
      </c>
      <c r="D565" s="9">
        <v>2019</v>
      </c>
      <c r="E565" s="9">
        <v>2020</v>
      </c>
      <c r="F565" s="14">
        <v>2021</v>
      </c>
    </row>
    <row r="566" spans="1:6" ht="13.5" thickBot="1" x14ac:dyDescent="0.25">
      <c r="A566" s="10"/>
      <c r="B566" s="11" t="s">
        <v>11</v>
      </c>
      <c r="C566" s="11" t="s">
        <v>11</v>
      </c>
      <c r="D566" s="11" t="s">
        <v>11</v>
      </c>
      <c r="E566" s="11" t="s">
        <v>11</v>
      </c>
      <c r="F566" s="13" t="s">
        <v>11</v>
      </c>
    </row>
    <row r="567" spans="1:6" ht="15.75" thickBot="1" x14ac:dyDescent="0.3">
      <c r="A567" s="15" t="s">
        <v>1</v>
      </c>
      <c r="B567" s="16"/>
      <c r="C567" s="16"/>
      <c r="D567" s="16"/>
      <c r="E567" s="16"/>
      <c r="F567" s="25"/>
    </row>
    <row r="568" spans="1:6" ht="15" x14ac:dyDescent="0.25">
      <c r="A568" s="97" t="s">
        <v>140</v>
      </c>
      <c r="B568" s="98"/>
      <c r="C568" s="98"/>
      <c r="D568" s="98"/>
      <c r="E568" s="98"/>
      <c r="F568" s="99"/>
    </row>
    <row r="569" spans="1:6" x14ac:dyDescent="0.2">
      <c r="A569" s="60" t="s">
        <v>165</v>
      </c>
      <c r="B569" s="62">
        <f>SUM(B570:B570)</f>
        <v>70000</v>
      </c>
      <c r="C569" s="62">
        <f>SUM(C570:C570)</f>
        <v>0</v>
      </c>
      <c r="D569" s="62">
        <f>SUM(D570:D570)</f>
        <v>0</v>
      </c>
      <c r="E569" s="62">
        <f>SUM(E570:E570)</f>
        <v>0</v>
      </c>
      <c r="F569" s="71">
        <f>SUM(F570:F570)</f>
        <v>0</v>
      </c>
    </row>
    <row r="570" spans="1:6" ht="15" x14ac:dyDescent="0.25">
      <c r="A570" s="77" t="s">
        <v>96</v>
      </c>
      <c r="B570" s="76">
        <v>70000</v>
      </c>
      <c r="C570" s="16"/>
      <c r="D570" s="16"/>
      <c r="E570" s="16"/>
      <c r="F570" s="25"/>
    </row>
    <row r="571" spans="1:6" ht="15" x14ac:dyDescent="0.25">
      <c r="A571" s="23" t="s">
        <v>83</v>
      </c>
      <c r="B571" s="32">
        <f>SUM(B572:B572)</f>
        <v>70000</v>
      </c>
      <c r="C571" s="32">
        <f>SUM(C572:C572)</f>
        <v>0</v>
      </c>
      <c r="D571" s="32">
        <f>SUM(D572:D572)</f>
        <v>0</v>
      </c>
      <c r="E571" s="32">
        <f>SUM(E572:E572)</f>
        <v>0</v>
      </c>
      <c r="F571" s="33">
        <f>SUM(F572:F572)</f>
        <v>0</v>
      </c>
    </row>
    <row r="572" spans="1:6" ht="13.5" thickBot="1" x14ac:dyDescent="0.25">
      <c r="A572" s="81" t="s">
        <v>96</v>
      </c>
      <c r="B572" s="44">
        <f>B570</f>
        <v>70000</v>
      </c>
      <c r="C572" s="44">
        <f t="shared" ref="C572:F572" si="279">C570</f>
        <v>0</v>
      </c>
      <c r="D572" s="44">
        <f t="shared" si="279"/>
        <v>0</v>
      </c>
      <c r="E572" s="44">
        <f t="shared" si="279"/>
        <v>0</v>
      </c>
      <c r="F572" s="45">
        <f t="shared" si="279"/>
        <v>0</v>
      </c>
    </row>
    <row r="573" spans="1:6" ht="15" x14ac:dyDescent="0.25">
      <c r="A573" s="97" t="s">
        <v>144</v>
      </c>
      <c r="B573" s="98"/>
      <c r="C573" s="98"/>
      <c r="D573" s="98"/>
      <c r="E573" s="98"/>
      <c r="F573" s="99"/>
    </row>
    <row r="574" spans="1:6" x14ac:dyDescent="0.2">
      <c r="A574" s="60" t="s">
        <v>162</v>
      </c>
      <c r="B574" s="62">
        <f>SUM(B575:B577)</f>
        <v>319000</v>
      </c>
      <c r="C574" s="62">
        <f t="shared" ref="C574" si="280">SUM(C575:C577)</f>
        <v>100000</v>
      </c>
      <c r="D574" s="62">
        <f t="shared" ref="D574" si="281">SUM(D575:D577)</f>
        <v>0</v>
      </c>
      <c r="E574" s="62">
        <f t="shared" ref="E574" si="282">SUM(E575:E577)</f>
        <v>0</v>
      </c>
      <c r="F574" s="71">
        <f t="shared" ref="F574" si="283">SUM(F575:F577)</f>
        <v>0</v>
      </c>
    </row>
    <row r="575" spans="1:6" x14ac:dyDescent="0.2">
      <c r="A575" s="61" t="s">
        <v>7</v>
      </c>
      <c r="B575" s="42"/>
      <c r="C575" s="42">
        <v>20000</v>
      </c>
      <c r="D575" s="42"/>
      <c r="E575" s="42"/>
      <c r="F575" s="43"/>
    </row>
    <row r="576" spans="1:6" x14ac:dyDescent="0.2">
      <c r="A576" s="61" t="s">
        <v>6</v>
      </c>
      <c r="B576" s="42"/>
      <c r="C576" s="42">
        <v>80000</v>
      </c>
      <c r="D576" s="42"/>
      <c r="E576" s="42"/>
      <c r="F576" s="43"/>
    </row>
    <row r="577" spans="1:6" x14ac:dyDescent="0.2">
      <c r="A577" s="77" t="s">
        <v>96</v>
      </c>
      <c r="B577" s="42">
        <v>319000</v>
      </c>
      <c r="C577" s="42"/>
      <c r="D577" s="42"/>
      <c r="E577" s="42"/>
      <c r="F577" s="43"/>
    </row>
    <row r="578" spans="1:6" x14ac:dyDescent="0.2">
      <c r="A578" s="72" t="s">
        <v>163</v>
      </c>
      <c r="B578" s="63">
        <f>SUM(B579:B579)</f>
        <v>20000</v>
      </c>
      <c r="C578" s="63">
        <f>SUM(C579:C579)</f>
        <v>0</v>
      </c>
      <c r="D578" s="63">
        <f>SUM(D579:D579)</f>
        <v>0</v>
      </c>
      <c r="E578" s="63">
        <f>SUM(E579:E579)</f>
        <v>0</v>
      </c>
      <c r="F578" s="73">
        <f>SUM(F579:F579)</f>
        <v>0</v>
      </c>
    </row>
    <row r="579" spans="1:6" x14ac:dyDescent="0.2">
      <c r="A579" s="77" t="s">
        <v>96</v>
      </c>
      <c r="B579" s="42">
        <v>20000</v>
      </c>
      <c r="C579" s="42"/>
      <c r="D579" s="42"/>
      <c r="E579" s="42"/>
      <c r="F579" s="43"/>
    </row>
    <row r="580" spans="1:6" ht="15" x14ac:dyDescent="0.25">
      <c r="A580" s="23" t="s">
        <v>145</v>
      </c>
      <c r="B580" s="32">
        <f>SUM(B581:B583)</f>
        <v>339000</v>
      </c>
      <c r="C580" s="32">
        <f>SUM(C581:C583)</f>
        <v>100000</v>
      </c>
      <c r="D580" s="32">
        <f>SUM(D581:D583)</f>
        <v>0</v>
      </c>
      <c r="E580" s="32">
        <f>SUM(E581:E583)</f>
        <v>0</v>
      </c>
      <c r="F580" s="33">
        <f>SUM(F581:F583)</f>
        <v>0</v>
      </c>
    </row>
    <row r="581" spans="1:6" x14ac:dyDescent="0.2">
      <c r="A581" s="61" t="s">
        <v>7</v>
      </c>
      <c r="B581" s="42">
        <f t="shared" ref="B581:F582" si="284">B575</f>
        <v>0</v>
      </c>
      <c r="C581" s="42">
        <f t="shared" si="284"/>
        <v>20000</v>
      </c>
      <c r="D581" s="42">
        <f t="shared" si="284"/>
        <v>0</v>
      </c>
      <c r="E581" s="42">
        <f t="shared" si="284"/>
        <v>0</v>
      </c>
      <c r="F581" s="43">
        <f t="shared" si="284"/>
        <v>0</v>
      </c>
    </row>
    <row r="582" spans="1:6" x14ac:dyDescent="0.2">
      <c r="A582" s="61" t="s">
        <v>6</v>
      </c>
      <c r="B582" s="42">
        <f t="shared" si="284"/>
        <v>0</v>
      </c>
      <c r="C582" s="42">
        <f t="shared" si="284"/>
        <v>80000</v>
      </c>
      <c r="D582" s="42">
        <f t="shared" si="284"/>
        <v>0</v>
      </c>
      <c r="E582" s="42">
        <f t="shared" si="284"/>
        <v>0</v>
      </c>
      <c r="F582" s="43">
        <f t="shared" si="284"/>
        <v>0</v>
      </c>
    </row>
    <row r="583" spans="1:6" ht="13.5" thickBot="1" x14ac:dyDescent="0.25">
      <c r="A583" s="81" t="s">
        <v>96</v>
      </c>
      <c r="B583" s="44">
        <f>B577+B579</f>
        <v>339000</v>
      </c>
      <c r="C583" s="44">
        <f t="shared" ref="C583:F583" si="285">C577+C579</f>
        <v>0</v>
      </c>
      <c r="D583" s="44">
        <f t="shared" si="285"/>
        <v>0</v>
      </c>
      <c r="E583" s="44">
        <f t="shared" si="285"/>
        <v>0</v>
      </c>
      <c r="F583" s="44">
        <f t="shared" si="285"/>
        <v>0</v>
      </c>
    </row>
    <row r="584" spans="1:6" ht="15.75" thickBot="1" x14ac:dyDescent="0.3">
      <c r="A584" s="100" t="s">
        <v>157</v>
      </c>
      <c r="B584" s="101"/>
      <c r="C584" s="101"/>
      <c r="D584" s="101"/>
      <c r="E584" s="101"/>
      <c r="F584" s="102"/>
    </row>
    <row r="585" spans="1:6" x14ac:dyDescent="0.2">
      <c r="A585" s="84" t="s">
        <v>164</v>
      </c>
      <c r="B585" s="85">
        <f>SUM(B586:B587)</f>
        <v>100000</v>
      </c>
      <c r="C585" s="85">
        <f t="shared" ref="C585" si="286">SUM(C586:C587)</f>
        <v>0</v>
      </c>
      <c r="D585" s="85">
        <f t="shared" ref="D585" si="287">SUM(D586:D587)</f>
        <v>0</v>
      </c>
      <c r="E585" s="85">
        <f t="shared" ref="E585" si="288">SUM(E586:E587)</f>
        <v>0</v>
      </c>
      <c r="F585" s="86">
        <f t="shared" ref="F585" si="289">SUM(F586:F587)</f>
        <v>0</v>
      </c>
    </row>
    <row r="586" spans="1:6" x14ac:dyDescent="0.2">
      <c r="A586" s="4" t="s">
        <v>6</v>
      </c>
      <c r="B586" s="42">
        <v>32000</v>
      </c>
      <c r="C586" s="24"/>
      <c r="D586" s="24"/>
      <c r="E586" s="24"/>
      <c r="F586" s="25"/>
    </row>
    <row r="587" spans="1:6" x14ac:dyDescent="0.2">
      <c r="A587" s="77" t="s">
        <v>96</v>
      </c>
      <c r="B587" s="42">
        <v>68000</v>
      </c>
      <c r="C587" s="24"/>
      <c r="D587" s="24"/>
      <c r="E587" s="24"/>
      <c r="F587" s="25"/>
    </row>
    <row r="588" spans="1:6" ht="15" x14ac:dyDescent="0.25">
      <c r="A588" s="23" t="s">
        <v>154</v>
      </c>
      <c r="B588" s="32">
        <f>SUM(B589:B590)</f>
        <v>100000</v>
      </c>
      <c r="C588" s="32">
        <f t="shared" ref="C588:F588" si="290">SUM(C589:C590)</f>
        <v>0</v>
      </c>
      <c r="D588" s="32">
        <f t="shared" si="290"/>
        <v>0</v>
      </c>
      <c r="E588" s="32">
        <f t="shared" si="290"/>
        <v>0</v>
      </c>
      <c r="F588" s="33">
        <f t="shared" si="290"/>
        <v>0</v>
      </c>
    </row>
    <row r="589" spans="1:6" x14ac:dyDescent="0.2">
      <c r="A589" s="4" t="s">
        <v>6</v>
      </c>
      <c r="B589" s="42">
        <f>B586</f>
        <v>32000</v>
      </c>
      <c r="C589" s="42">
        <f t="shared" ref="C589:F589" si="291">C586</f>
        <v>0</v>
      </c>
      <c r="D589" s="42">
        <f t="shared" si="291"/>
        <v>0</v>
      </c>
      <c r="E589" s="42">
        <f t="shared" si="291"/>
        <v>0</v>
      </c>
      <c r="F589" s="43">
        <f t="shared" si="291"/>
        <v>0</v>
      </c>
    </row>
    <row r="590" spans="1:6" ht="13.5" thickBot="1" x14ac:dyDescent="0.25">
      <c r="A590" s="66" t="s">
        <v>96</v>
      </c>
      <c r="B590" s="44">
        <f>B587</f>
        <v>68000</v>
      </c>
      <c r="C590" s="44">
        <f t="shared" ref="C590:F590" si="292">C587</f>
        <v>0</v>
      </c>
      <c r="D590" s="44">
        <f t="shared" si="292"/>
        <v>0</v>
      </c>
      <c r="E590" s="44">
        <f t="shared" si="292"/>
        <v>0</v>
      </c>
      <c r="F590" s="45">
        <f t="shared" si="292"/>
        <v>0</v>
      </c>
    </row>
    <row r="591" spans="1:6" ht="15" x14ac:dyDescent="0.25">
      <c r="A591" s="97" t="s">
        <v>158</v>
      </c>
      <c r="B591" s="98"/>
      <c r="C591" s="98"/>
      <c r="D591" s="98"/>
      <c r="E591" s="98"/>
      <c r="F591" s="99"/>
    </row>
    <row r="592" spans="1:6" x14ac:dyDescent="0.2">
      <c r="A592" s="60" t="s">
        <v>161</v>
      </c>
      <c r="B592" s="62">
        <f>SUM(B593:B594)</f>
        <v>6500</v>
      </c>
      <c r="C592" s="62">
        <f>SUM(C593:C594)</f>
        <v>3500</v>
      </c>
      <c r="D592" s="62">
        <f>SUM(D593:D594)</f>
        <v>55000</v>
      </c>
      <c r="E592" s="62">
        <f>SUM(E593:E594)</f>
        <v>0</v>
      </c>
      <c r="F592" s="71">
        <f>SUM(F593:F594)</f>
        <v>0</v>
      </c>
    </row>
    <row r="593" spans="1:6" x14ac:dyDescent="0.2">
      <c r="A593" s="4" t="s">
        <v>7</v>
      </c>
      <c r="B593" s="42"/>
      <c r="C593" s="42">
        <v>3500</v>
      </c>
      <c r="D593" s="42">
        <v>55000</v>
      </c>
      <c r="E593" s="24"/>
      <c r="F593" s="25"/>
    </row>
    <row r="594" spans="1:6" x14ac:dyDescent="0.2">
      <c r="A594" s="61" t="s">
        <v>96</v>
      </c>
      <c r="B594" s="42">
        <v>6500</v>
      </c>
      <c r="C594" s="42"/>
      <c r="D594" s="42"/>
      <c r="E594" s="24"/>
      <c r="F594" s="25"/>
    </row>
    <row r="595" spans="1:6" x14ac:dyDescent="0.2">
      <c r="A595" s="22" t="s">
        <v>166</v>
      </c>
      <c r="B595" s="63">
        <f>SUM(B596:B597)</f>
        <v>5000</v>
      </c>
      <c r="C595" s="63">
        <f>SUM(C596:C597)</f>
        <v>5200</v>
      </c>
      <c r="D595" s="63">
        <f>SUM(D596:D597)</f>
        <v>10000</v>
      </c>
      <c r="E595" s="63">
        <f>SUM(E596:E597)</f>
        <v>0</v>
      </c>
      <c r="F595" s="73">
        <f>SUM(F596:F597)</f>
        <v>0</v>
      </c>
    </row>
    <row r="596" spans="1:6" x14ac:dyDescent="0.2">
      <c r="A596" s="4" t="s">
        <v>7</v>
      </c>
      <c r="B596" s="42"/>
      <c r="C596" s="42">
        <v>5200</v>
      </c>
      <c r="D596" s="42">
        <v>10000</v>
      </c>
      <c r="E596" s="24"/>
      <c r="F596" s="25"/>
    </row>
    <row r="597" spans="1:6" x14ac:dyDescent="0.2">
      <c r="A597" s="61" t="s">
        <v>96</v>
      </c>
      <c r="B597" s="42">
        <v>5000</v>
      </c>
      <c r="C597" s="42"/>
      <c r="D597" s="42"/>
      <c r="E597" s="24"/>
      <c r="F597" s="25"/>
    </row>
    <row r="598" spans="1:6" ht="15" x14ac:dyDescent="0.25">
      <c r="A598" s="23" t="s">
        <v>76</v>
      </c>
      <c r="B598" s="32">
        <f>SUM(B599:B600)</f>
        <v>11500</v>
      </c>
      <c r="C598" s="32">
        <f t="shared" ref="C598" si="293">SUM(C599:C600)</f>
        <v>8700</v>
      </c>
      <c r="D598" s="32">
        <f t="shared" ref="D598" si="294">SUM(D599:D600)</f>
        <v>65000</v>
      </c>
      <c r="E598" s="32">
        <f t="shared" ref="E598" si="295">SUM(E599:E600)</f>
        <v>0</v>
      </c>
      <c r="F598" s="33">
        <f t="shared" ref="F598" si="296">SUM(F599:F600)</f>
        <v>0</v>
      </c>
    </row>
    <row r="599" spans="1:6" x14ac:dyDescent="0.2">
      <c r="A599" s="4" t="s">
        <v>7</v>
      </c>
      <c r="B599" s="42">
        <f>B593+B596</f>
        <v>0</v>
      </c>
      <c r="C599" s="42">
        <f t="shared" ref="C599:F599" si="297">C593+C596</f>
        <v>8700</v>
      </c>
      <c r="D599" s="42">
        <f t="shared" si="297"/>
        <v>65000</v>
      </c>
      <c r="E599" s="42">
        <f t="shared" si="297"/>
        <v>0</v>
      </c>
      <c r="F599" s="43">
        <f t="shared" si="297"/>
        <v>0</v>
      </c>
    </row>
    <row r="600" spans="1:6" ht="13.5" thickBot="1" x14ac:dyDescent="0.25">
      <c r="A600" s="66" t="s">
        <v>96</v>
      </c>
      <c r="B600" s="44">
        <f>B594+B597</f>
        <v>11500</v>
      </c>
      <c r="C600" s="44">
        <f t="shared" ref="C600:F600" si="298">C594+C597</f>
        <v>0</v>
      </c>
      <c r="D600" s="44">
        <f t="shared" si="298"/>
        <v>0</v>
      </c>
      <c r="E600" s="44">
        <f t="shared" si="298"/>
        <v>0</v>
      </c>
      <c r="F600" s="45">
        <f t="shared" si="298"/>
        <v>0</v>
      </c>
    </row>
    <row r="601" spans="1:6" ht="15" x14ac:dyDescent="0.25">
      <c r="A601" s="97" t="s">
        <v>168</v>
      </c>
      <c r="B601" s="98"/>
      <c r="C601" s="98"/>
      <c r="D601" s="98"/>
      <c r="E601" s="98"/>
      <c r="F601" s="99"/>
    </row>
    <row r="602" spans="1:6" x14ac:dyDescent="0.2">
      <c r="A602" s="60"/>
      <c r="B602" s="62">
        <f>SUM(B603:B603)</f>
        <v>80000</v>
      </c>
      <c r="C602" s="62">
        <f>SUM(C603:C603)</f>
        <v>0</v>
      </c>
      <c r="D602" s="62">
        <f>SUM(D603:D603)</f>
        <v>0</v>
      </c>
      <c r="E602" s="62">
        <f>SUM(E603:E603)</f>
        <v>0</v>
      </c>
      <c r="F602" s="71">
        <f>SUM(F603:F603)</f>
        <v>0</v>
      </c>
    </row>
    <row r="603" spans="1:6" x14ac:dyDescent="0.2">
      <c r="A603" s="61" t="s">
        <v>96</v>
      </c>
      <c r="B603" s="42">
        <v>80000</v>
      </c>
      <c r="C603" s="24"/>
      <c r="D603" s="24"/>
      <c r="E603" s="24"/>
      <c r="F603" s="25"/>
    </row>
    <row r="604" spans="1:6" ht="15" x14ac:dyDescent="0.25">
      <c r="A604" s="23" t="s">
        <v>169</v>
      </c>
      <c r="B604" s="32">
        <f>SUM(B605:B605)</f>
        <v>80000</v>
      </c>
      <c r="C604" s="32">
        <f>SUM(C605:C605)</f>
        <v>0</v>
      </c>
      <c r="D604" s="32">
        <f>SUM(D605:D605)</f>
        <v>0</v>
      </c>
      <c r="E604" s="32">
        <f>SUM(E605:E605)</f>
        <v>0</v>
      </c>
      <c r="F604" s="33">
        <f>SUM(F605:F605)</f>
        <v>0</v>
      </c>
    </row>
    <row r="605" spans="1:6" ht="13.5" thickBot="1" x14ac:dyDescent="0.25">
      <c r="A605" s="61" t="s">
        <v>96</v>
      </c>
      <c r="B605" s="44">
        <f>B603</f>
        <v>80000</v>
      </c>
      <c r="C605" s="44">
        <f>C603</f>
        <v>0</v>
      </c>
      <c r="D605" s="44">
        <f>D603</f>
        <v>0</v>
      </c>
      <c r="E605" s="44">
        <f>E603</f>
        <v>0</v>
      </c>
      <c r="F605" s="45">
        <f>F603</f>
        <v>0</v>
      </c>
    </row>
    <row r="606" spans="1:6" ht="15.75" thickBot="1" x14ac:dyDescent="0.3">
      <c r="A606" s="18" t="s">
        <v>8</v>
      </c>
      <c r="B606" s="47">
        <f>SUM(B607:B609)</f>
        <v>600500</v>
      </c>
      <c r="C606" s="47">
        <f t="shared" ref="C606" si="299">SUM(C607:C609)</f>
        <v>108700</v>
      </c>
      <c r="D606" s="47">
        <f t="shared" ref="D606" si="300">SUM(D607:D609)</f>
        <v>65000</v>
      </c>
      <c r="E606" s="47">
        <f t="shared" ref="E606" si="301">SUM(E607:E609)</f>
        <v>0</v>
      </c>
      <c r="F606" s="74">
        <f t="shared" ref="F606" si="302">SUM(F607:F609)</f>
        <v>0</v>
      </c>
    </row>
    <row r="607" spans="1:6" x14ac:dyDescent="0.2">
      <c r="A607" s="20" t="s">
        <v>7</v>
      </c>
      <c r="B607" s="48">
        <f>B581+B599</f>
        <v>0</v>
      </c>
      <c r="C607" s="48">
        <f t="shared" ref="C607:F607" si="303">C581+C599</f>
        <v>28700</v>
      </c>
      <c r="D607" s="48">
        <f t="shared" si="303"/>
        <v>65000</v>
      </c>
      <c r="E607" s="48">
        <f t="shared" si="303"/>
        <v>0</v>
      </c>
      <c r="F607" s="49">
        <f t="shared" si="303"/>
        <v>0</v>
      </c>
    </row>
    <row r="608" spans="1:6" x14ac:dyDescent="0.2">
      <c r="A608" s="4" t="s">
        <v>6</v>
      </c>
      <c r="B608" s="50">
        <f>B582+B589</f>
        <v>32000</v>
      </c>
      <c r="C608" s="50">
        <f t="shared" ref="C608:F608" si="304">C582+C589</f>
        <v>80000</v>
      </c>
      <c r="D608" s="50">
        <f t="shared" si="304"/>
        <v>0</v>
      </c>
      <c r="E608" s="50">
        <f t="shared" si="304"/>
        <v>0</v>
      </c>
      <c r="F608" s="51">
        <f t="shared" si="304"/>
        <v>0</v>
      </c>
    </row>
    <row r="609" spans="1:6" ht="13.5" thickBot="1" x14ac:dyDescent="0.25">
      <c r="A609" s="81" t="s">
        <v>96</v>
      </c>
      <c r="B609" s="52">
        <f>B572+B583+B590+B600+B605</f>
        <v>568500</v>
      </c>
      <c r="C609" s="52">
        <f>C572+C583+C590+C600+C605</f>
        <v>0</v>
      </c>
      <c r="D609" s="52">
        <f>D572+D583+D590+D600+D605</f>
        <v>0</v>
      </c>
      <c r="E609" s="52">
        <f>E572+E583+E590+E600+E605</f>
        <v>0</v>
      </c>
      <c r="F609" s="53">
        <f>F572+F583+F590+F600+F605</f>
        <v>0</v>
      </c>
    </row>
    <row r="610" spans="1:6" ht="15.75" thickBot="1" x14ac:dyDescent="0.3">
      <c r="A610" s="65" t="s">
        <v>0</v>
      </c>
      <c r="B610" s="19"/>
      <c r="C610" s="19"/>
      <c r="D610" s="19"/>
      <c r="E610" s="19"/>
      <c r="F610" s="26"/>
    </row>
    <row r="611" spans="1:6" x14ac:dyDescent="0.2">
      <c r="A611" s="72" t="s">
        <v>167</v>
      </c>
      <c r="B611" s="70">
        <f>B612</f>
        <v>50000</v>
      </c>
      <c r="C611" s="70">
        <f t="shared" ref="C611" si="305">C612</f>
        <v>0</v>
      </c>
      <c r="D611" s="70">
        <f t="shared" ref="D611" si="306">D612</f>
        <v>0</v>
      </c>
      <c r="E611" s="70">
        <f t="shared" ref="E611" si="307">E612</f>
        <v>0</v>
      </c>
      <c r="F611" s="75">
        <f t="shared" ref="F611" si="308">F612</f>
        <v>0</v>
      </c>
    </row>
    <row r="612" spans="1:6" ht="13.5" thickBot="1" x14ac:dyDescent="0.25">
      <c r="A612" s="61" t="s">
        <v>96</v>
      </c>
      <c r="B612" s="36">
        <v>50000</v>
      </c>
      <c r="C612" s="36"/>
      <c r="D612" s="36"/>
      <c r="E612" s="36"/>
      <c r="F612" s="28"/>
    </row>
    <row r="613" spans="1:6" ht="15" x14ac:dyDescent="0.25">
      <c r="A613" s="3" t="s">
        <v>9</v>
      </c>
      <c r="B613" s="56">
        <f>B614</f>
        <v>50000</v>
      </c>
      <c r="C613" s="56">
        <f t="shared" ref="C613" si="309">C614</f>
        <v>0</v>
      </c>
      <c r="D613" s="56">
        <f t="shared" ref="D613" si="310">D614</f>
        <v>0</v>
      </c>
      <c r="E613" s="56">
        <f t="shared" ref="E613" si="311">E614</f>
        <v>0</v>
      </c>
      <c r="F613" s="57">
        <f t="shared" ref="F613" si="312">F614</f>
        <v>0</v>
      </c>
    </row>
    <row r="614" spans="1:6" ht="13.5" thickBot="1" x14ac:dyDescent="0.25">
      <c r="A614" s="66" t="s">
        <v>96</v>
      </c>
      <c r="B614" s="44">
        <f>B612</f>
        <v>50000</v>
      </c>
      <c r="C614" s="44">
        <f t="shared" ref="C614:F614" si="313">C612</f>
        <v>0</v>
      </c>
      <c r="D614" s="44">
        <f t="shared" si="313"/>
        <v>0</v>
      </c>
      <c r="E614" s="44">
        <f t="shared" si="313"/>
        <v>0</v>
      </c>
      <c r="F614" s="45">
        <f t="shared" si="313"/>
        <v>0</v>
      </c>
    </row>
    <row r="615" spans="1:6" ht="13.5" thickBot="1" x14ac:dyDescent="0.25">
      <c r="A615" s="6" t="s">
        <v>10</v>
      </c>
      <c r="B615" s="58">
        <f>SUM(B616:B618)</f>
        <v>650500</v>
      </c>
      <c r="C615" s="58">
        <f t="shared" ref="C615" si="314">SUM(C616:C618)</f>
        <v>108700</v>
      </c>
      <c r="D615" s="58">
        <f t="shared" ref="D615" si="315">SUM(D616:D618)</f>
        <v>65000</v>
      </c>
      <c r="E615" s="58">
        <f t="shared" ref="E615" si="316">SUM(E616:E618)</f>
        <v>0</v>
      </c>
      <c r="F615" s="59">
        <f t="shared" ref="F615" si="317">SUM(F616:F618)</f>
        <v>0</v>
      </c>
    </row>
    <row r="616" spans="1:6" x14ac:dyDescent="0.2">
      <c r="A616" s="20" t="s">
        <v>7</v>
      </c>
      <c r="B616" s="67">
        <f>B607</f>
        <v>0</v>
      </c>
      <c r="C616" s="67">
        <f t="shared" ref="C616:F616" si="318">C607</f>
        <v>28700</v>
      </c>
      <c r="D616" s="67">
        <f t="shared" si="318"/>
        <v>65000</v>
      </c>
      <c r="E616" s="67">
        <f t="shared" si="318"/>
        <v>0</v>
      </c>
      <c r="F616" s="68">
        <f t="shared" si="318"/>
        <v>0</v>
      </c>
    </row>
    <row r="617" spans="1:6" x14ac:dyDescent="0.2">
      <c r="A617" s="4" t="s">
        <v>6</v>
      </c>
      <c r="B617" s="42">
        <f>B608</f>
        <v>32000</v>
      </c>
      <c r="C617" s="42">
        <f t="shared" ref="C617:F617" si="319">C608</f>
        <v>80000</v>
      </c>
      <c r="D617" s="42">
        <f t="shared" si="319"/>
        <v>0</v>
      </c>
      <c r="E617" s="42">
        <f t="shared" si="319"/>
        <v>0</v>
      </c>
      <c r="F617" s="43">
        <f t="shared" si="319"/>
        <v>0</v>
      </c>
    </row>
    <row r="618" spans="1:6" ht="15" thickBot="1" x14ac:dyDescent="0.25">
      <c r="A618" s="69" t="s">
        <v>96</v>
      </c>
      <c r="B618" s="44">
        <f>B609+B614</f>
        <v>618500</v>
      </c>
      <c r="C618" s="44">
        <f t="shared" ref="C618:F618" si="320">C609+C614</f>
        <v>0</v>
      </c>
      <c r="D618" s="44">
        <f t="shared" si="320"/>
        <v>0</v>
      </c>
      <c r="E618" s="44">
        <f t="shared" si="320"/>
        <v>0</v>
      </c>
      <c r="F618" s="45">
        <f t="shared" si="320"/>
        <v>0</v>
      </c>
    </row>
    <row r="621" spans="1:6" ht="15.75" x14ac:dyDescent="0.25">
      <c r="A621" s="27" t="s">
        <v>93</v>
      </c>
    </row>
    <row r="622" spans="1:6" ht="13.5" thickBot="1" x14ac:dyDescent="0.25"/>
    <row r="623" spans="1:6" x14ac:dyDescent="0.2">
      <c r="A623" s="8"/>
      <c r="B623" s="9">
        <v>2017</v>
      </c>
      <c r="C623" s="9">
        <v>2018</v>
      </c>
      <c r="D623" s="9">
        <v>2019</v>
      </c>
      <c r="E623" s="9">
        <v>2020</v>
      </c>
      <c r="F623" s="14">
        <v>2021</v>
      </c>
    </row>
    <row r="624" spans="1:6" ht="13.5" thickBot="1" x14ac:dyDescent="0.25">
      <c r="A624" s="10"/>
      <c r="B624" s="11" t="s">
        <v>11</v>
      </c>
      <c r="C624" s="11" t="s">
        <v>11</v>
      </c>
      <c r="D624" s="11" t="s">
        <v>11</v>
      </c>
      <c r="E624" s="11" t="s">
        <v>11</v>
      </c>
      <c r="F624" s="13" t="s">
        <v>11</v>
      </c>
    </row>
    <row r="625" spans="1:6" ht="15.75" thickBot="1" x14ac:dyDescent="0.3">
      <c r="A625" s="15" t="s">
        <v>1</v>
      </c>
      <c r="B625" s="16"/>
      <c r="C625" s="16"/>
      <c r="D625" s="16"/>
      <c r="E625" s="16"/>
      <c r="F625" s="25"/>
    </row>
    <row r="626" spans="1:6" ht="15" x14ac:dyDescent="0.25">
      <c r="A626" s="97" t="s">
        <v>140</v>
      </c>
      <c r="B626" s="98"/>
      <c r="C626" s="98"/>
      <c r="D626" s="98"/>
      <c r="E626" s="98"/>
      <c r="F626" s="99"/>
    </row>
    <row r="627" spans="1:6" x14ac:dyDescent="0.2">
      <c r="A627" s="60" t="s">
        <v>95</v>
      </c>
      <c r="B627" s="62">
        <f>SUM(B628:B629)</f>
        <v>0</v>
      </c>
      <c r="C627" s="62">
        <f t="shared" ref="C627:F627" si="321">SUM(C628:C629)</f>
        <v>0</v>
      </c>
      <c r="D627" s="62">
        <f t="shared" si="321"/>
        <v>0</v>
      </c>
      <c r="E627" s="62">
        <f t="shared" si="321"/>
        <v>0</v>
      </c>
      <c r="F627" s="71">
        <f t="shared" si="321"/>
        <v>0</v>
      </c>
    </row>
    <row r="628" spans="1:6" ht="15" x14ac:dyDescent="0.25">
      <c r="A628" s="4" t="s">
        <v>7</v>
      </c>
      <c r="B628" s="16"/>
      <c r="C628" s="16"/>
      <c r="D628" s="16"/>
      <c r="E628" s="16"/>
      <c r="F628" s="25"/>
    </row>
    <row r="629" spans="1:6" ht="15" x14ac:dyDescent="0.25">
      <c r="A629" s="64" t="s">
        <v>96</v>
      </c>
      <c r="B629" s="16"/>
      <c r="C629" s="16"/>
      <c r="D629" s="16"/>
      <c r="E629" s="16"/>
      <c r="F629" s="25"/>
    </row>
    <row r="630" spans="1:6" x14ac:dyDescent="0.2">
      <c r="A630" s="72" t="s">
        <v>97</v>
      </c>
      <c r="B630" s="63">
        <f>SUM(B631:B633)</f>
        <v>0</v>
      </c>
      <c r="C630" s="63">
        <f t="shared" ref="C630:F630" si="322">SUM(C631:C633)</f>
        <v>0</v>
      </c>
      <c r="D630" s="63">
        <f t="shared" si="322"/>
        <v>0</v>
      </c>
      <c r="E630" s="63">
        <f t="shared" si="322"/>
        <v>0</v>
      </c>
      <c r="F630" s="73">
        <f t="shared" si="322"/>
        <v>0</v>
      </c>
    </row>
    <row r="631" spans="1:6" ht="15" x14ac:dyDescent="0.25">
      <c r="A631" s="4" t="s">
        <v>7</v>
      </c>
      <c r="B631" s="16"/>
      <c r="C631" s="16"/>
      <c r="D631" s="16"/>
      <c r="E631" s="16"/>
      <c r="F631" s="25"/>
    </row>
    <row r="632" spans="1:6" ht="15" x14ac:dyDescent="0.25">
      <c r="A632" s="4" t="s">
        <v>6</v>
      </c>
      <c r="B632" s="16"/>
      <c r="C632" s="16"/>
      <c r="D632" s="16"/>
      <c r="E632" s="16"/>
      <c r="F632" s="25"/>
    </row>
    <row r="633" spans="1:6" ht="15" x14ac:dyDescent="0.25">
      <c r="A633" s="64" t="s">
        <v>96</v>
      </c>
      <c r="B633" s="16"/>
      <c r="C633" s="16"/>
      <c r="D633" s="16"/>
      <c r="E633" s="16"/>
      <c r="F633" s="25"/>
    </row>
    <row r="634" spans="1:6" ht="15" x14ac:dyDescent="0.25">
      <c r="A634" s="23" t="s">
        <v>83</v>
      </c>
      <c r="B634" s="32">
        <f>SUM(B635:B637)</f>
        <v>0</v>
      </c>
      <c r="C634" s="32">
        <f t="shared" ref="C634:F634" si="323">SUM(C635:C637)</f>
        <v>0</v>
      </c>
      <c r="D634" s="32">
        <f t="shared" si="323"/>
        <v>0</v>
      </c>
      <c r="E634" s="32">
        <f t="shared" si="323"/>
        <v>0</v>
      </c>
      <c r="F634" s="33">
        <f t="shared" si="323"/>
        <v>0</v>
      </c>
    </row>
    <row r="635" spans="1:6" x14ac:dyDescent="0.2">
      <c r="A635" s="61" t="s">
        <v>7</v>
      </c>
      <c r="B635" s="42">
        <f>B628+B631</f>
        <v>0</v>
      </c>
      <c r="C635" s="42">
        <f t="shared" ref="C635:F635" si="324">C628+C631</f>
        <v>0</v>
      </c>
      <c r="D635" s="42">
        <f t="shared" si="324"/>
        <v>0</v>
      </c>
      <c r="E635" s="42">
        <f t="shared" si="324"/>
        <v>0</v>
      </c>
      <c r="F635" s="43">
        <f t="shared" si="324"/>
        <v>0</v>
      </c>
    </row>
    <row r="636" spans="1:6" x14ac:dyDescent="0.2">
      <c r="A636" s="4" t="s">
        <v>6</v>
      </c>
      <c r="B636" s="42">
        <f>B632</f>
        <v>0</v>
      </c>
      <c r="C636" s="42">
        <f t="shared" ref="C636:F636" si="325">C632</f>
        <v>0</v>
      </c>
      <c r="D636" s="42">
        <f t="shared" si="325"/>
        <v>0</v>
      </c>
      <c r="E636" s="42">
        <f t="shared" si="325"/>
        <v>0</v>
      </c>
      <c r="F636" s="43">
        <f t="shared" si="325"/>
        <v>0</v>
      </c>
    </row>
    <row r="637" spans="1:6" ht="15" thickBot="1" x14ac:dyDescent="0.25">
      <c r="A637" s="64" t="s">
        <v>96</v>
      </c>
      <c r="B637" s="42">
        <f>B629+B633</f>
        <v>0</v>
      </c>
      <c r="C637" s="42">
        <f t="shared" ref="C637:F637" si="326">C629+C633</f>
        <v>0</v>
      </c>
      <c r="D637" s="42">
        <f t="shared" si="326"/>
        <v>0</v>
      </c>
      <c r="E637" s="42">
        <f t="shared" si="326"/>
        <v>0</v>
      </c>
      <c r="F637" s="43">
        <f t="shared" si="326"/>
        <v>0</v>
      </c>
    </row>
    <row r="638" spans="1:6" ht="15" x14ac:dyDescent="0.25">
      <c r="A638" s="97" t="s">
        <v>144</v>
      </c>
      <c r="B638" s="98"/>
      <c r="C638" s="98"/>
      <c r="D638" s="98"/>
      <c r="E638" s="98"/>
      <c r="F638" s="99"/>
    </row>
    <row r="639" spans="1:6" x14ac:dyDescent="0.2">
      <c r="A639" s="60" t="s">
        <v>98</v>
      </c>
      <c r="B639" s="62">
        <f>SUM(B640:B641)</f>
        <v>0</v>
      </c>
      <c r="C639" s="62">
        <f t="shared" ref="C639:F639" si="327">SUM(C640:C641)</f>
        <v>0</v>
      </c>
      <c r="D639" s="62">
        <f t="shared" si="327"/>
        <v>0</v>
      </c>
      <c r="E639" s="62">
        <f t="shared" si="327"/>
        <v>0</v>
      </c>
      <c r="F639" s="71">
        <f t="shared" si="327"/>
        <v>0</v>
      </c>
    </row>
    <row r="640" spans="1:6" x14ac:dyDescent="0.2">
      <c r="A640" s="4" t="s">
        <v>6</v>
      </c>
      <c r="B640" s="42"/>
      <c r="C640" s="42"/>
      <c r="D640" s="42"/>
      <c r="E640" s="42"/>
      <c r="F640" s="43"/>
    </row>
    <row r="641" spans="1:6" ht="14.25" x14ac:dyDescent="0.2">
      <c r="A641" s="64" t="s">
        <v>96</v>
      </c>
      <c r="B641" s="42"/>
      <c r="C641" s="42"/>
      <c r="D641" s="42"/>
      <c r="E641" s="42"/>
      <c r="F641" s="43"/>
    </row>
    <row r="642" spans="1:6" x14ac:dyDescent="0.2">
      <c r="A642" s="72" t="s">
        <v>99</v>
      </c>
      <c r="B642" s="63">
        <f>SUM(B643:B644)</f>
        <v>0</v>
      </c>
      <c r="C642" s="63">
        <f t="shared" ref="C642:F642" si="328">SUM(C643:C644)</f>
        <v>0</v>
      </c>
      <c r="D642" s="63">
        <f t="shared" si="328"/>
        <v>0</v>
      </c>
      <c r="E642" s="63">
        <f t="shared" si="328"/>
        <v>0</v>
      </c>
      <c r="F642" s="73">
        <f t="shared" si="328"/>
        <v>0</v>
      </c>
    </row>
    <row r="643" spans="1:6" x14ac:dyDescent="0.2">
      <c r="A643" s="4" t="s">
        <v>6</v>
      </c>
      <c r="B643" s="42"/>
      <c r="C643" s="42"/>
      <c r="D643" s="42"/>
      <c r="E643" s="42"/>
      <c r="F643" s="43"/>
    </row>
    <row r="644" spans="1:6" ht="14.25" x14ac:dyDescent="0.2">
      <c r="A644" s="64" t="s">
        <v>96</v>
      </c>
      <c r="B644" s="42"/>
      <c r="C644" s="42"/>
      <c r="D644" s="42"/>
      <c r="E644" s="42"/>
      <c r="F644" s="43"/>
    </row>
    <row r="645" spans="1:6" ht="15" x14ac:dyDescent="0.25">
      <c r="A645" s="23" t="s">
        <v>145</v>
      </c>
      <c r="B645" s="32">
        <f>SUM(B646:B647)</f>
        <v>0</v>
      </c>
      <c r="C645" s="32">
        <f>SUM(C646:C647)</f>
        <v>0</v>
      </c>
      <c r="D645" s="32">
        <f>SUM(D646:D647)</f>
        <v>0</v>
      </c>
      <c r="E645" s="32">
        <f>SUM(E646:E647)</f>
        <v>0</v>
      </c>
      <c r="F645" s="33">
        <f>SUM(F646:F647)</f>
        <v>0</v>
      </c>
    </row>
    <row r="646" spans="1:6" x14ac:dyDescent="0.2">
      <c r="A646" s="4" t="s">
        <v>6</v>
      </c>
      <c r="B646" s="42">
        <f>B640+B643</f>
        <v>0</v>
      </c>
      <c r="C646" s="42">
        <f t="shared" ref="C646:F646" si="329">C640+C643</f>
        <v>0</v>
      </c>
      <c r="D646" s="42">
        <f t="shared" si="329"/>
        <v>0</v>
      </c>
      <c r="E646" s="42">
        <f t="shared" si="329"/>
        <v>0</v>
      </c>
      <c r="F646" s="43">
        <f t="shared" si="329"/>
        <v>0</v>
      </c>
    </row>
    <row r="647" spans="1:6" ht="15" thickBot="1" x14ac:dyDescent="0.25">
      <c r="A647" s="64" t="s">
        <v>96</v>
      </c>
      <c r="B647" s="42">
        <f>B641+B644</f>
        <v>0</v>
      </c>
      <c r="C647" s="42">
        <f t="shared" ref="C647:F647" si="330">C641+C644</f>
        <v>0</v>
      </c>
      <c r="D647" s="42">
        <f t="shared" si="330"/>
        <v>0</v>
      </c>
      <c r="E647" s="42">
        <f t="shared" si="330"/>
        <v>0</v>
      </c>
      <c r="F647" s="43">
        <f t="shared" si="330"/>
        <v>0</v>
      </c>
    </row>
    <row r="648" spans="1:6" ht="15.75" thickBot="1" x14ac:dyDescent="0.3">
      <c r="A648" s="100" t="s">
        <v>157</v>
      </c>
      <c r="B648" s="101"/>
      <c r="C648" s="101"/>
      <c r="D648" s="101"/>
      <c r="E648" s="101"/>
      <c r="F648" s="102"/>
    </row>
    <row r="649" spans="1:6" x14ac:dyDescent="0.2">
      <c r="A649" s="60" t="s">
        <v>100</v>
      </c>
      <c r="B649" s="62">
        <f>SUM(B650:B651)</f>
        <v>0</v>
      </c>
      <c r="C649" s="62">
        <f t="shared" ref="C649:F649" si="331">SUM(C650:C651)</f>
        <v>0</v>
      </c>
      <c r="D649" s="62">
        <f t="shared" si="331"/>
        <v>0</v>
      </c>
      <c r="E649" s="62">
        <f t="shared" si="331"/>
        <v>0</v>
      </c>
      <c r="F649" s="71">
        <f t="shared" si="331"/>
        <v>0</v>
      </c>
    </row>
    <row r="650" spans="1:6" x14ac:dyDescent="0.2">
      <c r="A650" s="4" t="s">
        <v>6</v>
      </c>
      <c r="B650" s="24"/>
      <c r="C650" s="24"/>
      <c r="D650" s="24"/>
      <c r="E650" s="24"/>
      <c r="F650" s="25"/>
    </row>
    <row r="651" spans="1:6" ht="14.25" x14ac:dyDescent="0.2">
      <c r="A651" s="64" t="s">
        <v>96</v>
      </c>
      <c r="B651" s="24"/>
      <c r="C651" s="24"/>
      <c r="D651" s="24"/>
      <c r="E651" s="24"/>
      <c r="F651" s="25"/>
    </row>
    <row r="652" spans="1:6" x14ac:dyDescent="0.2">
      <c r="A652" s="72"/>
      <c r="B652" s="63">
        <f>SUM(B653:B654)</f>
        <v>0</v>
      </c>
      <c r="C652" s="63">
        <f t="shared" ref="C652:F652" si="332">SUM(C653:C654)</f>
        <v>0</v>
      </c>
      <c r="D652" s="63">
        <f t="shared" si="332"/>
        <v>0</v>
      </c>
      <c r="E652" s="63">
        <f t="shared" si="332"/>
        <v>0</v>
      </c>
      <c r="F652" s="73">
        <f t="shared" si="332"/>
        <v>0</v>
      </c>
    </row>
    <row r="653" spans="1:6" x14ac:dyDescent="0.2">
      <c r="A653" s="4" t="s">
        <v>6</v>
      </c>
      <c r="B653" s="24"/>
      <c r="C653" s="24"/>
      <c r="D653" s="24"/>
      <c r="E653" s="24"/>
      <c r="F653" s="25"/>
    </row>
    <row r="654" spans="1:6" ht="14.25" x14ac:dyDescent="0.2">
      <c r="A654" s="64" t="s">
        <v>96</v>
      </c>
      <c r="B654" s="24"/>
      <c r="C654" s="24"/>
      <c r="D654" s="24"/>
      <c r="E654" s="24"/>
      <c r="F654" s="25"/>
    </row>
    <row r="655" spans="1:6" ht="15" x14ac:dyDescent="0.25">
      <c r="A655" s="23" t="s">
        <v>154</v>
      </c>
      <c r="B655" s="32">
        <f>SUM(B656:B657)</f>
        <v>0</v>
      </c>
      <c r="C655" s="32">
        <f t="shared" ref="C655:F655" si="333">SUM(C656:C657)</f>
        <v>0</v>
      </c>
      <c r="D655" s="32">
        <f t="shared" si="333"/>
        <v>0</v>
      </c>
      <c r="E655" s="32">
        <f t="shared" si="333"/>
        <v>0</v>
      </c>
      <c r="F655" s="33">
        <f t="shared" si="333"/>
        <v>0</v>
      </c>
    </row>
    <row r="656" spans="1:6" x14ac:dyDescent="0.2">
      <c r="A656" s="4" t="s">
        <v>6</v>
      </c>
      <c r="B656" s="42">
        <f>B650+B653</f>
        <v>0</v>
      </c>
      <c r="C656" s="42">
        <f t="shared" ref="C656:F656" si="334">C650+C653</f>
        <v>0</v>
      </c>
      <c r="D656" s="42">
        <f t="shared" si="334"/>
        <v>0</v>
      </c>
      <c r="E656" s="42">
        <f t="shared" si="334"/>
        <v>0</v>
      </c>
      <c r="F656" s="43">
        <f t="shared" si="334"/>
        <v>0</v>
      </c>
    </row>
    <row r="657" spans="1:6" ht="13.5" thickBot="1" x14ac:dyDescent="0.25">
      <c r="A657" s="66" t="s">
        <v>96</v>
      </c>
      <c r="B657" s="44">
        <f>B651+B654</f>
        <v>0</v>
      </c>
      <c r="C657" s="44">
        <f t="shared" ref="C657:F657" si="335">C651+C654</f>
        <v>0</v>
      </c>
      <c r="D657" s="44">
        <f t="shared" si="335"/>
        <v>0</v>
      </c>
      <c r="E657" s="44">
        <f t="shared" si="335"/>
        <v>0</v>
      </c>
      <c r="F657" s="45">
        <f t="shared" si="335"/>
        <v>0</v>
      </c>
    </row>
    <row r="658" spans="1:6" ht="15" x14ac:dyDescent="0.25">
      <c r="A658" s="97" t="s">
        <v>160</v>
      </c>
      <c r="B658" s="98"/>
      <c r="C658" s="98"/>
      <c r="D658" s="98"/>
      <c r="E658" s="98"/>
      <c r="F658" s="99"/>
    </row>
    <row r="659" spans="1:6" x14ac:dyDescent="0.2">
      <c r="A659" s="60" t="s">
        <v>101</v>
      </c>
      <c r="B659" s="62">
        <f>SUM(B660:B661)</f>
        <v>0</v>
      </c>
      <c r="C659" s="62">
        <f t="shared" ref="C659:F659" si="336">SUM(C660:C661)</f>
        <v>0</v>
      </c>
      <c r="D659" s="62">
        <f t="shared" si="336"/>
        <v>0</v>
      </c>
      <c r="E659" s="62">
        <f t="shared" si="336"/>
        <v>0</v>
      </c>
      <c r="F659" s="71">
        <f t="shared" si="336"/>
        <v>0</v>
      </c>
    </row>
    <row r="660" spans="1:6" x14ac:dyDescent="0.2">
      <c r="A660" s="4" t="s">
        <v>7</v>
      </c>
      <c r="B660" s="24"/>
      <c r="C660" s="24"/>
      <c r="D660" s="24"/>
      <c r="E660" s="24"/>
      <c r="F660" s="25"/>
    </row>
    <row r="661" spans="1:6" x14ac:dyDescent="0.2">
      <c r="A661" s="4" t="s">
        <v>6</v>
      </c>
      <c r="B661" s="24"/>
      <c r="C661" s="24"/>
      <c r="D661" s="24"/>
      <c r="E661" s="24"/>
      <c r="F661" s="25"/>
    </row>
    <row r="662" spans="1:6" ht="15" x14ac:dyDescent="0.25">
      <c r="A662" s="23" t="s">
        <v>94</v>
      </c>
      <c r="B662" s="32">
        <f>SUM(B663:B664)</f>
        <v>0</v>
      </c>
      <c r="C662" s="32">
        <f t="shared" ref="C662:F662" si="337">SUM(C663:C664)</f>
        <v>0</v>
      </c>
      <c r="D662" s="32">
        <f t="shared" si="337"/>
        <v>0</v>
      </c>
      <c r="E662" s="32">
        <f t="shared" si="337"/>
        <v>0</v>
      </c>
      <c r="F662" s="33">
        <f t="shared" si="337"/>
        <v>0</v>
      </c>
    </row>
    <row r="663" spans="1:6" x14ac:dyDescent="0.2">
      <c r="A663" s="4" t="s">
        <v>7</v>
      </c>
      <c r="B663" s="42">
        <f>B660</f>
        <v>0</v>
      </c>
      <c r="C663" s="42">
        <f t="shared" ref="C663:F663" si="338">C660</f>
        <v>0</v>
      </c>
      <c r="D663" s="42">
        <f t="shared" si="338"/>
        <v>0</v>
      </c>
      <c r="E663" s="42">
        <f t="shared" si="338"/>
        <v>0</v>
      </c>
      <c r="F663" s="43">
        <f t="shared" si="338"/>
        <v>0</v>
      </c>
    </row>
    <row r="664" spans="1:6" ht="13.5" thickBot="1" x14ac:dyDescent="0.25">
      <c r="A664" s="4" t="s">
        <v>6</v>
      </c>
      <c r="B664" s="44">
        <f>B661</f>
        <v>0</v>
      </c>
      <c r="C664" s="44">
        <f t="shared" ref="C664:F664" si="339">C661</f>
        <v>0</v>
      </c>
      <c r="D664" s="44">
        <f t="shared" si="339"/>
        <v>0</v>
      </c>
      <c r="E664" s="44">
        <f t="shared" si="339"/>
        <v>0</v>
      </c>
      <c r="F664" s="45">
        <f t="shared" si="339"/>
        <v>0</v>
      </c>
    </row>
    <row r="665" spans="1:6" ht="15" x14ac:dyDescent="0.25">
      <c r="A665" s="97" t="s">
        <v>150</v>
      </c>
      <c r="B665" s="98"/>
      <c r="C665" s="98"/>
      <c r="D665" s="98"/>
      <c r="E665" s="98"/>
      <c r="F665" s="99"/>
    </row>
    <row r="666" spans="1:6" x14ac:dyDescent="0.2">
      <c r="A666" s="60" t="s">
        <v>102</v>
      </c>
      <c r="B666" s="62">
        <f>SUM(B667:B668)</f>
        <v>0</v>
      </c>
      <c r="C666" s="62">
        <f t="shared" ref="C666:F666" si="340">SUM(C667:C668)</f>
        <v>0</v>
      </c>
      <c r="D666" s="62">
        <f t="shared" si="340"/>
        <v>0</v>
      </c>
      <c r="E666" s="62">
        <f t="shared" si="340"/>
        <v>0</v>
      </c>
      <c r="F666" s="71">
        <f t="shared" si="340"/>
        <v>0</v>
      </c>
    </row>
    <row r="667" spans="1:6" x14ac:dyDescent="0.2">
      <c r="A667" s="4" t="s">
        <v>7</v>
      </c>
      <c r="B667" s="24"/>
      <c r="C667" s="24"/>
      <c r="D667" s="24"/>
      <c r="E667" s="24"/>
      <c r="F667" s="25"/>
    </row>
    <row r="668" spans="1:6" x14ac:dyDescent="0.2">
      <c r="A668" s="4" t="s">
        <v>6</v>
      </c>
      <c r="B668" s="24"/>
      <c r="C668" s="24"/>
      <c r="D668" s="24"/>
      <c r="E668" s="24"/>
      <c r="F668" s="25"/>
    </row>
    <row r="669" spans="1:6" ht="15" x14ac:dyDescent="0.25">
      <c r="A669" s="23" t="s">
        <v>159</v>
      </c>
      <c r="B669" s="32">
        <f>SUM(B670:B671)</f>
        <v>0</v>
      </c>
      <c r="C669" s="32">
        <f t="shared" ref="C669:F669" si="341">SUM(C670:C671)</f>
        <v>0</v>
      </c>
      <c r="D669" s="32">
        <f t="shared" si="341"/>
        <v>0</v>
      </c>
      <c r="E669" s="32">
        <f t="shared" si="341"/>
        <v>0</v>
      </c>
      <c r="F669" s="33">
        <f t="shared" si="341"/>
        <v>0</v>
      </c>
    </row>
    <row r="670" spans="1:6" x14ac:dyDescent="0.2">
      <c r="A670" s="4" t="s">
        <v>7</v>
      </c>
      <c r="B670" s="42">
        <f>B667</f>
        <v>0</v>
      </c>
      <c r="C670" s="42">
        <f t="shared" ref="C670:F670" si="342">C667</f>
        <v>0</v>
      </c>
      <c r="D670" s="42">
        <f t="shared" si="342"/>
        <v>0</v>
      </c>
      <c r="E670" s="42">
        <f t="shared" si="342"/>
        <v>0</v>
      </c>
      <c r="F670" s="43">
        <f t="shared" si="342"/>
        <v>0</v>
      </c>
    </row>
    <row r="671" spans="1:6" ht="13.5" thickBot="1" x14ac:dyDescent="0.25">
      <c r="A671" s="4" t="s">
        <v>6</v>
      </c>
      <c r="B671" s="44">
        <f>B668</f>
        <v>0</v>
      </c>
      <c r="C671" s="44">
        <f t="shared" ref="C671:F671" si="343">C668</f>
        <v>0</v>
      </c>
      <c r="D671" s="44">
        <f t="shared" si="343"/>
        <v>0</v>
      </c>
      <c r="E671" s="44">
        <f t="shared" si="343"/>
        <v>0</v>
      </c>
      <c r="F671" s="45">
        <f t="shared" si="343"/>
        <v>0</v>
      </c>
    </row>
    <row r="672" spans="1:6" ht="15.75" thickBot="1" x14ac:dyDescent="0.3">
      <c r="A672" s="18" t="s">
        <v>8</v>
      </c>
      <c r="B672" s="47">
        <f>SUM(B673:B675)</f>
        <v>0</v>
      </c>
      <c r="C672" s="47">
        <f t="shared" ref="C672:F672" si="344">SUM(C673:C675)</f>
        <v>0</v>
      </c>
      <c r="D672" s="47">
        <f t="shared" si="344"/>
        <v>0</v>
      </c>
      <c r="E672" s="47">
        <f t="shared" si="344"/>
        <v>0</v>
      </c>
      <c r="F672" s="74">
        <f t="shared" si="344"/>
        <v>0</v>
      </c>
    </row>
    <row r="673" spans="1:6" x14ac:dyDescent="0.2">
      <c r="A673" s="4" t="s">
        <v>7</v>
      </c>
      <c r="B673" s="48">
        <f>B635+B663+B670</f>
        <v>0</v>
      </c>
      <c r="C673" s="48">
        <f t="shared" ref="C673:F673" si="345">C635+C663+C670</f>
        <v>0</v>
      </c>
      <c r="D673" s="48">
        <f t="shared" si="345"/>
        <v>0</v>
      </c>
      <c r="E673" s="48">
        <f t="shared" si="345"/>
        <v>0</v>
      </c>
      <c r="F673" s="49">
        <f t="shared" si="345"/>
        <v>0</v>
      </c>
    </row>
    <row r="674" spans="1:6" x14ac:dyDescent="0.2">
      <c r="A674" s="4" t="s">
        <v>6</v>
      </c>
      <c r="B674" s="50">
        <f>B636+B646+B656+B664+B671</f>
        <v>0</v>
      </c>
      <c r="C674" s="50">
        <f t="shared" ref="C674:F674" si="346">C636+C646+C656+C664+C671</f>
        <v>0</v>
      </c>
      <c r="D674" s="50">
        <f t="shared" si="346"/>
        <v>0</v>
      </c>
      <c r="E674" s="50">
        <f t="shared" si="346"/>
        <v>0</v>
      </c>
      <c r="F674" s="51">
        <f t="shared" si="346"/>
        <v>0</v>
      </c>
    </row>
    <row r="675" spans="1:6" ht="15" thickBot="1" x14ac:dyDescent="0.25">
      <c r="A675" s="64" t="s">
        <v>96</v>
      </c>
      <c r="B675" s="50">
        <f>B637+B647+B657</f>
        <v>0</v>
      </c>
      <c r="C675" s="50">
        <f t="shared" ref="C675:F675" si="347">C637+C647+C657</f>
        <v>0</v>
      </c>
      <c r="D675" s="50">
        <f t="shared" si="347"/>
        <v>0</v>
      </c>
      <c r="E675" s="50">
        <f t="shared" si="347"/>
        <v>0</v>
      </c>
      <c r="F675" s="51">
        <f t="shared" si="347"/>
        <v>0</v>
      </c>
    </row>
    <row r="676" spans="1:6" ht="15.75" thickBot="1" x14ac:dyDescent="0.3">
      <c r="A676" s="65" t="s">
        <v>0</v>
      </c>
      <c r="B676" s="19"/>
      <c r="C676" s="19"/>
      <c r="D676" s="19"/>
      <c r="E676" s="19"/>
      <c r="F676" s="26"/>
    </row>
    <row r="677" spans="1:6" x14ac:dyDescent="0.2">
      <c r="A677" s="22"/>
      <c r="B677" s="70">
        <f>B678</f>
        <v>0</v>
      </c>
      <c r="C677" s="70">
        <f t="shared" ref="C677:F677" si="348">C678</f>
        <v>0</v>
      </c>
      <c r="D677" s="70">
        <f t="shared" si="348"/>
        <v>0</v>
      </c>
      <c r="E677" s="70">
        <f t="shared" si="348"/>
        <v>0</v>
      </c>
      <c r="F677" s="75">
        <f t="shared" si="348"/>
        <v>0</v>
      </c>
    </row>
    <row r="678" spans="1:6" ht="13.5" thickBot="1" x14ac:dyDescent="0.25">
      <c r="A678" s="4" t="s">
        <v>7</v>
      </c>
      <c r="B678" s="36"/>
      <c r="C678" s="36"/>
      <c r="D678" s="36"/>
      <c r="E678" s="36"/>
      <c r="F678" s="28"/>
    </row>
    <row r="679" spans="1:6" ht="15" x14ac:dyDescent="0.25">
      <c r="A679" s="3" t="s">
        <v>9</v>
      </c>
      <c r="B679" s="56">
        <f>B680</f>
        <v>0</v>
      </c>
      <c r="C679" s="56">
        <f t="shared" ref="C679:F679" si="349">C680</f>
        <v>0</v>
      </c>
      <c r="D679" s="56">
        <f t="shared" si="349"/>
        <v>0</v>
      </c>
      <c r="E679" s="56">
        <f t="shared" si="349"/>
        <v>0</v>
      </c>
      <c r="F679" s="57">
        <f t="shared" si="349"/>
        <v>0</v>
      </c>
    </row>
    <row r="680" spans="1:6" ht="13.5" thickBot="1" x14ac:dyDescent="0.25">
      <c r="A680" s="5" t="s">
        <v>7</v>
      </c>
      <c r="B680" s="44">
        <f>B678</f>
        <v>0</v>
      </c>
      <c r="C680" s="44">
        <f t="shared" ref="C680:F680" si="350">C678</f>
        <v>0</v>
      </c>
      <c r="D680" s="44">
        <f t="shared" si="350"/>
        <v>0</v>
      </c>
      <c r="E680" s="44">
        <f t="shared" si="350"/>
        <v>0</v>
      </c>
      <c r="F680" s="45">
        <f t="shared" si="350"/>
        <v>0</v>
      </c>
    </row>
    <row r="681" spans="1:6" ht="13.5" thickBot="1" x14ac:dyDescent="0.25">
      <c r="A681" s="6" t="s">
        <v>10</v>
      </c>
      <c r="B681" s="58">
        <f>SUM(B682:B684)</f>
        <v>0</v>
      </c>
      <c r="C681" s="58">
        <f t="shared" ref="C681:F681" si="351">SUM(C682:C684)</f>
        <v>0</v>
      </c>
      <c r="D681" s="58">
        <f t="shared" si="351"/>
        <v>0</v>
      </c>
      <c r="E681" s="58">
        <f t="shared" si="351"/>
        <v>0</v>
      </c>
      <c r="F681" s="59">
        <f t="shared" si="351"/>
        <v>0</v>
      </c>
    </row>
    <row r="682" spans="1:6" x14ac:dyDescent="0.2">
      <c r="A682" s="20" t="s">
        <v>7</v>
      </c>
      <c r="B682" s="67">
        <f t="shared" ref="B682:F682" si="352">B664</f>
        <v>0</v>
      </c>
      <c r="C682" s="67">
        <f t="shared" si="352"/>
        <v>0</v>
      </c>
      <c r="D682" s="67">
        <f t="shared" si="352"/>
        <v>0</v>
      </c>
      <c r="E682" s="67">
        <f t="shared" si="352"/>
        <v>0</v>
      </c>
      <c r="F682" s="68">
        <f t="shared" si="352"/>
        <v>0</v>
      </c>
    </row>
    <row r="683" spans="1:6" x14ac:dyDescent="0.2">
      <c r="A683" s="4" t="s">
        <v>6</v>
      </c>
      <c r="B683" s="42">
        <f t="shared" ref="B683:F683" si="353">B665</f>
        <v>0</v>
      </c>
      <c r="C683" s="42">
        <f t="shared" si="353"/>
        <v>0</v>
      </c>
      <c r="D683" s="42">
        <f t="shared" si="353"/>
        <v>0</v>
      </c>
      <c r="E683" s="42">
        <f t="shared" si="353"/>
        <v>0</v>
      </c>
      <c r="F683" s="43">
        <f t="shared" si="353"/>
        <v>0</v>
      </c>
    </row>
    <row r="684" spans="1:6" ht="15" thickBot="1" x14ac:dyDescent="0.25">
      <c r="A684" s="69" t="s">
        <v>96</v>
      </c>
      <c r="B684" s="44">
        <f>B666+B680</f>
        <v>0</v>
      </c>
      <c r="C684" s="44">
        <f>C666+C680</f>
        <v>0</v>
      </c>
      <c r="D684" s="44">
        <f>D666+D680</f>
        <v>0</v>
      </c>
      <c r="E684" s="44">
        <f>E666+E680</f>
        <v>0</v>
      </c>
      <c r="F684" s="45">
        <f>F666+F680</f>
        <v>0</v>
      </c>
    </row>
  </sheetData>
  <mergeCells count="44">
    <mergeCell ref="A75:F75"/>
    <mergeCell ref="A82:F82"/>
    <mergeCell ref="A188:F188"/>
    <mergeCell ref="A515:F515"/>
    <mergeCell ref="A525:F525"/>
    <mergeCell ref="A315:F315"/>
    <mergeCell ref="A327:F327"/>
    <mergeCell ref="A338:F338"/>
    <mergeCell ref="A348:F348"/>
    <mergeCell ref="A367:F367"/>
    <mergeCell ref="A197:F197"/>
    <mergeCell ref="A94:F94"/>
    <mergeCell ref="A125:F125"/>
    <mergeCell ref="A134:F134"/>
    <mergeCell ref="A141:F141"/>
    <mergeCell ref="A153:F153"/>
    <mergeCell ref="A5:F5"/>
    <mergeCell ref="A648:F648"/>
    <mergeCell ref="A626:F626"/>
    <mergeCell ref="A638:F638"/>
    <mergeCell ref="A658:F658"/>
    <mergeCell ref="A480:F480"/>
    <mergeCell ref="A490:F490"/>
    <mergeCell ref="A568:F568"/>
    <mergeCell ref="A573:F573"/>
    <mergeCell ref="A584:F584"/>
    <mergeCell ref="A591:F591"/>
    <mergeCell ref="A601:F601"/>
    <mergeCell ref="A234:F234"/>
    <mergeCell ref="A12:F12"/>
    <mergeCell ref="A19:F19"/>
    <mergeCell ref="A30:F30"/>
    <mergeCell ref="A665:F665"/>
    <mergeCell ref="A241:F241"/>
    <mergeCell ref="A260:F260"/>
    <mergeCell ref="A269:F269"/>
    <mergeCell ref="A281:F281"/>
    <mergeCell ref="A394:F394"/>
    <mergeCell ref="A416:F416"/>
    <mergeCell ref="A432:F432"/>
    <mergeCell ref="A442:F442"/>
    <mergeCell ref="A453:F453"/>
    <mergeCell ref="A508:F508"/>
    <mergeCell ref="A541:F541"/>
  </mergeCells>
  <phoneticPr fontId="6" type="noConversion"/>
  <pageMargins left="0.59055118110236227" right="0.27559055118110237" top="0.98425196850393704" bottom="0.55118110236220474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9" sqref="J39"/>
    </sheetView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Investeeringud 2017-2021</vt:lpstr>
      <vt:lpstr>Sheet3</vt:lpstr>
    </vt:vector>
  </TitlesOfParts>
  <Company>MSWXP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Margit</cp:lastModifiedBy>
  <cp:lastPrinted>2016-08-12T09:05:53Z</cp:lastPrinted>
  <dcterms:created xsi:type="dcterms:W3CDTF">2013-06-01T04:57:33Z</dcterms:created>
  <dcterms:modified xsi:type="dcterms:W3CDTF">2016-08-21T20:06:18Z</dcterms:modified>
</cp:coreProperties>
</file>